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0" windowWidth="20490" windowHeight="7755" activeTab="3"/>
  </bookViews>
  <sheets>
    <sheet name="Balanza" sheetId="1" r:id="rId1"/>
    <sheet name="Estado Situacion Financiera" sheetId="2" r:id="rId2"/>
    <sheet name="Estado de Actividades" sheetId="3" r:id="rId3"/>
    <sheet name="Obras" sheetId="4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calcId="152511" fullCalcOnLoad="1"/>
</workbook>
</file>

<file path=xl/calcChain.xml><?xml version="1.0" encoding="utf-8"?>
<calcChain xmlns="http://schemas.openxmlformats.org/spreadsheetml/2006/main">
  <c r="P251" i="3" l="1"/>
  <c r="O251" i="3"/>
  <c r="P241" i="3"/>
  <c r="O241" i="3"/>
  <c r="P238" i="3"/>
  <c r="O238" i="3"/>
  <c r="P235" i="3"/>
  <c r="O235" i="3"/>
  <c r="P228" i="3"/>
  <c r="O228" i="3"/>
  <c r="P224" i="3"/>
  <c r="O224" i="3"/>
  <c r="P215" i="3"/>
  <c r="P214" i="3"/>
  <c r="O215" i="3"/>
  <c r="O214" i="3"/>
  <c r="P210" i="3"/>
  <c r="O210" i="3"/>
  <c r="P207" i="3"/>
  <c r="O207" i="3"/>
  <c r="P203" i="3"/>
  <c r="O203" i="3"/>
  <c r="P199" i="3"/>
  <c r="O199" i="3"/>
  <c r="P195" i="3"/>
  <c r="P194" i="3"/>
  <c r="O195" i="3"/>
  <c r="O194" i="3"/>
  <c r="P190" i="3"/>
  <c r="O190" i="3"/>
  <c r="P186" i="3"/>
  <c r="O186" i="3"/>
  <c r="P182" i="3"/>
  <c r="P181" i="3"/>
  <c r="O182" i="3"/>
  <c r="O181" i="3"/>
  <c r="P177" i="3"/>
  <c r="O177" i="3"/>
  <c r="P170" i="3"/>
  <c r="O170" i="3"/>
  <c r="P167" i="3"/>
  <c r="O167" i="3"/>
  <c r="P163" i="3"/>
  <c r="O163" i="3"/>
  <c r="P158" i="3"/>
  <c r="O158" i="3"/>
  <c r="P152" i="3"/>
  <c r="O152" i="3"/>
  <c r="P148" i="3"/>
  <c r="O148" i="3"/>
  <c r="P144" i="3"/>
  <c r="O144" i="3"/>
  <c r="P140" i="3"/>
  <c r="P139" i="3"/>
  <c r="O140" i="3"/>
  <c r="O139" i="3"/>
  <c r="P128" i="3"/>
  <c r="O128" i="3"/>
  <c r="P117" i="3"/>
  <c r="O117" i="3"/>
  <c r="P109" i="3"/>
  <c r="P108" i="3"/>
  <c r="O109" i="3"/>
  <c r="O108" i="3"/>
  <c r="O254" i="3"/>
  <c r="P96" i="3"/>
  <c r="O96" i="3"/>
  <c r="P93" i="3"/>
  <c r="O93" i="3"/>
  <c r="P85" i="3"/>
  <c r="O85" i="3"/>
  <c r="P81" i="3"/>
  <c r="P80" i="3"/>
  <c r="O81" i="3"/>
  <c r="O80" i="3"/>
  <c r="P72" i="3"/>
  <c r="O72" i="3"/>
  <c r="P66" i="3"/>
  <c r="O66" i="3"/>
  <c r="O65" i="3"/>
  <c r="P65" i="3"/>
  <c r="P60" i="3"/>
  <c r="O60" i="3"/>
  <c r="P54" i="3"/>
  <c r="O54" i="3"/>
  <c r="P43" i="3"/>
  <c r="O43" i="3"/>
  <c r="P37" i="3"/>
  <c r="O37" i="3"/>
  <c r="P30" i="3"/>
  <c r="O30" i="3"/>
  <c r="P27" i="3"/>
  <c r="O27" i="3"/>
  <c r="P20" i="3"/>
  <c r="O20" i="3"/>
  <c r="P10" i="3"/>
  <c r="P9" i="3"/>
  <c r="P105" i="3"/>
  <c r="O10" i="3"/>
  <c r="O9" i="3"/>
  <c r="O105" i="3"/>
  <c r="O261" i="3"/>
  <c r="I120" i="2"/>
  <c r="H120" i="2"/>
  <c r="I116" i="2"/>
  <c r="H116" i="2"/>
  <c r="D116" i="2"/>
  <c r="C116" i="2"/>
  <c r="I112" i="2"/>
  <c r="H112" i="2"/>
  <c r="D109" i="2"/>
  <c r="C109" i="2"/>
  <c r="I107" i="2"/>
  <c r="H107" i="2"/>
  <c r="H104" i="2"/>
  <c r="H124" i="2"/>
  <c r="I104" i="2"/>
  <c r="D101" i="2"/>
  <c r="C101" i="2"/>
  <c r="I99" i="2"/>
  <c r="I124" i="2"/>
  <c r="H99" i="2"/>
  <c r="D94" i="2"/>
  <c r="C94" i="2"/>
  <c r="I88" i="2"/>
  <c r="H88" i="2"/>
  <c r="D87" i="2"/>
  <c r="C87" i="2"/>
  <c r="I80" i="2"/>
  <c r="H80" i="2"/>
  <c r="D77" i="2"/>
  <c r="C77" i="2"/>
  <c r="I75" i="2"/>
  <c r="H75" i="2"/>
  <c r="I68" i="2"/>
  <c r="H68" i="2"/>
  <c r="D68" i="2"/>
  <c r="C68" i="2"/>
  <c r="I63" i="2"/>
  <c r="H63" i="2"/>
  <c r="D61" i="2"/>
  <c r="C61" i="2"/>
  <c r="I59" i="2"/>
  <c r="I94" i="2"/>
  <c r="H59" i="2"/>
  <c r="H94" i="2"/>
  <c r="D55" i="2"/>
  <c r="D121" i="2"/>
  <c r="C55" i="2"/>
  <c r="C121" i="2"/>
  <c r="I51" i="2"/>
  <c r="H51" i="2"/>
  <c r="D47" i="2"/>
  <c r="C47" i="2"/>
  <c r="I46" i="2"/>
  <c r="H46" i="2"/>
  <c r="D43" i="2"/>
  <c r="C43" i="2"/>
  <c r="D40" i="2"/>
  <c r="C40" i="2"/>
  <c r="I38" i="2"/>
  <c r="H38" i="2"/>
  <c r="I33" i="2"/>
  <c r="H33" i="2"/>
  <c r="D33" i="2"/>
  <c r="C33" i="2"/>
  <c r="I29" i="2"/>
  <c r="H29" i="2"/>
  <c r="D26" i="2"/>
  <c r="C26" i="2"/>
  <c r="I24" i="2"/>
  <c r="H24" i="2"/>
  <c r="I19" i="2"/>
  <c r="H19" i="2"/>
  <c r="D17" i="2"/>
  <c r="C17" i="2"/>
  <c r="I8" i="2"/>
  <c r="I56" i="2"/>
  <c r="H8" i="2"/>
  <c r="H56" i="2"/>
  <c r="H96" i="2"/>
  <c r="H126" i="2"/>
  <c r="D8" i="2"/>
  <c r="D52" i="2"/>
  <c r="D123" i="2"/>
  <c r="C8" i="2"/>
  <c r="C52" i="2"/>
  <c r="D401" i="1"/>
  <c r="D400" i="1"/>
  <c r="C401" i="1"/>
  <c r="C400" i="1"/>
  <c r="C253" i="1"/>
  <c r="D253" i="1"/>
  <c r="D41" i="1"/>
  <c r="C41" i="1"/>
  <c r="D369" i="1"/>
  <c r="C369" i="1"/>
  <c r="D403" i="1"/>
  <c r="C403" i="1"/>
  <c r="D391" i="1"/>
  <c r="D389" i="1"/>
  <c r="D387" i="1"/>
  <c r="D381" i="1"/>
  <c r="D378" i="1"/>
  <c r="D365" i="1"/>
  <c r="D363" i="1"/>
  <c r="D360" i="1"/>
  <c r="D357" i="1"/>
  <c r="D354" i="1"/>
  <c r="D350" i="1"/>
  <c r="D344" i="1"/>
  <c r="D340" i="1"/>
  <c r="D334" i="1"/>
  <c r="D332" i="1"/>
  <c r="D329" i="1"/>
  <c r="D325" i="1"/>
  <c r="D320" i="1"/>
  <c r="D317" i="1"/>
  <c r="D311" i="1"/>
  <c r="D300" i="1"/>
  <c r="D290" i="1"/>
  <c r="D283" i="1"/>
  <c r="C391" i="1"/>
  <c r="C389" i="1"/>
  <c r="C387" i="1"/>
  <c r="C381" i="1"/>
  <c r="C378" i="1"/>
  <c r="C365" i="1"/>
  <c r="C363" i="1"/>
  <c r="C360" i="1"/>
  <c r="C354" i="1"/>
  <c r="C357" i="1"/>
  <c r="C350" i="1"/>
  <c r="C344" i="1"/>
  <c r="C340" i="1"/>
  <c r="C334" i="1"/>
  <c r="C332" i="1"/>
  <c r="C329" i="1"/>
  <c r="C325" i="1"/>
  <c r="C320" i="1"/>
  <c r="C317" i="1"/>
  <c r="C311" i="1"/>
  <c r="C300" i="1"/>
  <c r="C290" i="1"/>
  <c r="C283" i="1"/>
  <c r="D273" i="1"/>
  <c r="D270" i="1"/>
  <c r="D264" i="1"/>
  <c r="D261" i="1"/>
  <c r="D248" i="1"/>
  <c r="D244" i="1"/>
  <c r="D239" i="1"/>
  <c r="D229" i="1"/>
  <c r="D224" i="1"/>
  <c r="D218" i="1"/>
  <c r="D216" i="1"/>
  <c r="D210" i="1"/>
  <c r="D201" i="1"/>
  <c r="C273" i="1"/>
  <c r="C270" i="1"/>
  <c r="C264" i="1"/>
  <c r="C261" i="1"/>
  <c r="C248" i="1"/>
  <c r="C247" i="1"/>
  <c r="C244" i="1"/>
  <c r="C239" i="1"/>
  <c r="C229" i="1"/>
  <c r="C224" i="1"/>
  <c r="C218" i="1"/>
  <c r="C216" i="1"/>
  <c r="C210" i="1"/>
  <c r="C201" i="1"/>
  <c r="D196" i="1"/>
  <c r="D193" i="1"/>
  <c r="D189" i="1"/>
  <c r="D181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D30" i="1"/>
  <c r="D24" i="1"/>
  <c r="D16" i="1"/>
  <c r="D8" i="1"/>
  <c r="C100" i="1"/>
  <c r="C94" i="1"/>
  <c r="C87" i="1"/>
  <c r="C81" i="1"/>
  <c r="C75" i="1"/>
  <c r="C66" i="1"/>
  <c r="C58" i="1"/>
  <c r="C52" i="1"/>
  <c r="C47" i="1"/>
  <c r="C38" i="1"/>
  <c r="C36" i="1"/>
  <c r="C30" i="1"/>
  <c r="C24" i="1"/>
  <c r="C16" i="1"/>
  <c r="C8" i="1"/>
  <c r="C368" i="1"/>
  <c r="D368" i="1"/>
  <c r="D353" i="1"/>
  <c r="C353" i="1"/>
  <c r="D343" i="1"/>
  <c r="C343" i="1"/>
  <c r="D310" i="1"/>
  <c r="C310" i="1"/>
  <c r="D282" i="1"/>
  <c r="C282" i="1"/>
  <c r="D260" i="1"/>
  <c r="C260" i="1"/>
  <c r="D247" i="1"/>
  <c r="D200" i="1"/>
  <c r="C200" i="1"/>
  <c r="C181" i="1"/>
  <c r="D176" i="1"/>
  <c r="C176" i="1"/>
  <c r="D146" i="1"/>
  <c r="C146" i="1"/>
  <c r="D105" i="1"/>
  <c r="C105" i="1"/>
  <c r="C104" i="1"/>
  <c r="D46" i="1"/>
  <c r="C46" i="1"/>
  <c r="D7" i="1"/>
  <c r="C7" i="1"/>
  <c r="C281" i="1"/>
  <c r="D281" i="1"/>
  <c r="D199" i="1"/>
  <c r="C199" i="1"/>
  <c r="D104" i="1"/>
  <c r="C6" i="1"/>
  <c r="D6" i="1"/>
  <c r="P254" i="3"/>
  <c r="P261" i="3"/>
  <c r="I96" i="2"/>
  <c r="I126" i="2"/>
  <c r="C123" i="2"/>
</calcChain>
</file>

<file path=xl/sharedStrings.xml><?xml version="1.0" encoding="utf-8"?>
<sst xmlns="http://schemas.openxmlformats.org/spreadsheetml/2006/main" count="1850" uniqueCount="937">
  <si>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</si>
  <si>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</si>
  <si>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</si>
  <si>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</si>
  <si>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</si>
  <si>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</si>
  <si>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</si>
  <si>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</si>
  <si>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</si>
  <si>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</si>
  <si>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</si>
  <si>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</si>
  <si>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</si>
  <si>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</si>
  <si>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</si>
  <si>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</si>
  <si>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</si>
  <si>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</si>
  <si>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</si>
  <si>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</si>
  <si>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</si>
  <si>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</si>
  <si>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</si>
  <si>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</si>
  <si>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</si>
  <si>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</si>
  <si>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</si>
  <si>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</si>
  <si>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</si>
  <si>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</si>
  <si>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</si>
  <si>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</si>
  <si>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</si>
  <si>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</si>
  <si>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</si>
  <si>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</si>
  <si>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</si>
  <si>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</si>
  <si>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</si>
  <si>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</si>
  <si>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</si>
  <si>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</si>
  <si>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</si>
  <si>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</si>
  <si>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</si>
  <si>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</si>
  <si>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</si>
  <si>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</si>
  <si>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</si>
  <si>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</si>
  <si>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</si>
  <si>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</si>
  <si>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</si>
  <si>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</si>
  <si>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</si>
  <si>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</si>
  <si>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</si>
  <si>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</si>
  <si>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</si>
  <si>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</si>
  <si>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</si>
  <si>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</si>
  <si>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</si>
  <si>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</si>
  <si>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</si>
  <si>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</si>
  <si>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</si>
  <si>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</si>
  <si>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</si>
  <si>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</si>
  <si>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</si>
  <si>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</si>
  <si>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</si>
  <si>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</si>
  <si>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</si>
  <si>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</si>
  <si>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</si>
  <si>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</si>
  <si>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</si>
  <si>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</si>
  <si>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</si>
  <si>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</si>
  <si>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</si>
  <si>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</si>
  <si>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</si>
  <si>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</si>
  <si>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</si>
  <si>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</si>
  <si>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</si>
  <si>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</si>
  <si>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</si>
  <si>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</si>
  <si>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</si>
  <si>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</si>
  <si>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</si>
  <si>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</si>
  <si>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</si>
  <si>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</si>
  <si>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</si>
  <si>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</si>
  <si>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</si>
  <si>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</si>
  <si>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</si>
  <si>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</si>
  <si>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</si>
  <si>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</si>
  <si>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</si>
  <si>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</si>
  <si>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</si>
  <si>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</si>
  <si>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</si>
  <si>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</si>
  <si>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</si>
  <si>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</si>
  <si>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</si>
  <si>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</si>
  <si>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</si>
  <si>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</si>
  <si>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</si>
  <si>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</si>
  <si>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</si>
  <si>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</si>
  <si>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</si>
  <si>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</si>
  <si>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</si>
  <si>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</si>
  <si>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</si>
  <si>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</si>
  <si>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</si>
  <si>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</si>
  <si>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</si>
  <si>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</si>
  <si>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</si>
  <si>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</si>
  <si>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</si>
  <si>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</si>
  <si>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</si>
  <si>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</si>
  <si>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</si>
  <si>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</si>
  <si>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</si>
  <si>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</si>
  <si>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</si>
  <si>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</si>
  <si>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</si>
  <si>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</si>
  <si>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</si>
  <si>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</si>
  <si>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</si>
  <si>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</si>
  <si>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</si>
  <si>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</si>
  <si>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</si>
  <si>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</si>
  <si>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</si>
  <si>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</si>
  <si>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</si>
  <si>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</si>
  <si>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</si>
  <si>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</si>
  <si>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</si>
  <si>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</si>
  <si>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</si>
  <si>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</si>
  <si>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</si>
  <si>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</si>
  <si>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</si>
  <si>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</si>
  <si>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</si>
  <si>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</si>
  <si>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</si>
  <si>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</si>
  <si>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</si>
  <si>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</si>
  <si>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</si>
  <si>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</si>
  <si>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</si>
  <si>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</si>
  <si>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</si>
  <si>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</si>
  <si>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</si>
  <si>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</si>
  <si>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</si>
  <si>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</si>
  <si>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</si>
  <si>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</si>
  <si>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</si>
  <si>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</si>
  <si>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</si>
  <si>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</si>
  <si>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</si>
  <si>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</si>
  <si>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</si>
  <si>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</si>
  <si>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</si>
  <si>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</si>
  <si>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</si>
  <si>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</si>
  <si>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</si>
  <si>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</si>
  <si>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</si>
  <si>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</si>
  <si>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</si>
  <si>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</si>
  <si>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</si>
  <si>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</si>
  <si>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</si>
  <si>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</si>
  <si>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</si>
  <si>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</si>
  <si>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</si>
  <si>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</si>
  <si>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</si>
  <si>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</si>
  <si>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</si>
  <si>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</si>
  <si>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</si>
  <si>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</si>
  <si>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</si>
  <si>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</si>
  <si>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</si>
  <si>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</si>
  <si>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</si>
  <si>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</si>
  <si>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</si>
  <si>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</si>
  <si>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</si>
  <si>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</si>
  <si>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</si>
  <si>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</si>
  <si>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</si>
  <si>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</si>
  <si>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</si>
  <si>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</si>
  <si>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</si>
  <si>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</si>
  <si>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</si>
  <si>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</si>
  <si>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</si>
  <si>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</si>
  <si>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</si>
  <si>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</si>
  <si>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</si>
  <si>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</si>
  <si>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</si>
  <si>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</si>
  <si>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</si>
  <si>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</si>
  <si>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</si>
  <si>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</si>
  <si>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</si>
  <si>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</si>
  <si>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</si>
  <si>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</si>
  <si>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</si>
  <si>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</si>
  <si>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</si>
  <si>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</si>
  <si>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</si>
  <si>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</si>
  <si>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</si>
  <si>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</si>
  <si>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</si>
  <si>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</si>
  <si>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</si>
  <si>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</si>
  <si>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</si>
  <si>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</si>
  <si>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</si>
  <si>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</si>
  <si>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</si>
  <si>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</si>
  <si>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</si>
  <si>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</si>
  <si>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</si>
  <si>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</si>
  <si>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</si>
  <si>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</si>
  <si>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</si>
  <si>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</si>
  <si>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</si>
  <si>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</si>
  <si>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</si>
  <si>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</si>
  <si>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</si>
  <si>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</si>
  <si>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</si>
  <si>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</si>
  <si>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</si>
  <si>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</si>
  <si>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</si>
  <si>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</si>
  <si>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</si>
  <si>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</si>
  <si>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</si>
  <si>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</si>
  <si>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</si>
  <si>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</si>
  <si>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</si>
  <si>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</si>
  <si>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</si>
  <si>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</si>
  <si>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</si>
  <si>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</si>
  <si>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</si>
  <si>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</si>
  <si>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</si>
  <si>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</si>
  <si>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</si>
  <si>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</si>
  <si>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</si>
  <si>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</si>
  <si>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</si>
  <si>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</si>
  <si>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</si>
  <si>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</si>
  <si>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</si>
  <si>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</si>
  <si>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</si>
  <si>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</si>
  <si>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</si>
  <si>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</si>
  <si>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</si>
  <si>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</si>
  <si>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</si>
  <si>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</si>
  <si>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</si>
  <si>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</si>
  <si>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</si>
  <si>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</si>
  <si>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</si>
  <si>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</si>
  <si>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</si>
  <si>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</si>
  <si>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</si>
  <si>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</si>
  <si>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</si>
  <si>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</si>
  <si>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</si>
  <si>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</si>
  <si>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</si>
  <si>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</si>
  <si>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</si>
  <si>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</si>
  <si>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</si>
  <si>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</si>
  <si>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</si>
  <si>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</si>
  <si>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</si>
  <si>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</si>
  <si>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</si>
  <si>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</si>
  <si>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</si>
  <si>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</si>
  <si>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</si>
  <si>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</si>
  <si>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</si>
  <si>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</si>
  <si>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</si>
  <si>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</si>
  <si>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</si>
  <si>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</si>
  <si>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</si>
  <si>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</si>
  <si>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</si>
  <si>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</si>
  <si>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</si>
  <si>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</si>
  <si>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</si>
  <si>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</si>
  <si>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</si>
  <si>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</si>
  <si>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</si>
  <si>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</si>
  <si>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</si>
  <si>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</si>
  <si>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</si>
  <si>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</si>
  <si>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</si>
  <si>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</si>
  <si>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</si>
  <si>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</si>
  <si>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</si>
  <si>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</si>
  <si>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</si>
  <si>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</si>
  <si>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</si>
  <si>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</si>
  <si>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</si>
  <si>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</si>
  <si>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</si>
  <si>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</si>
  <si>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</si>
  <si>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</si>
  <si>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</si>
  <si>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</si>
  <si>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</si>
  <si>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</si>
  <si>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</si>
  <si>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</si>
  <si>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</si>
  <si>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</si>
  <si>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</si>
  <si>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</si>
  <si>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</si>
  <si>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</si>
  <si>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</si>
  <si>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</si>
  <si>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</si>
  <si>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</si>
  <si>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</si>
  <si>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</si>
  <si>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</si>
  <si>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</si>
  <si>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</si>
  <si>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</si>
  <si>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</si>
  <si>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</si>
  <si>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</si>
  <si>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</si>
  <si>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</si>
  <si>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</si>
  <si>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</si>
  <si>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</si>
  <si>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</si>
  <si>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</si>
  <si>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</si>
  <si>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</si>
  <si>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</si>
  <si>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</si>
  <si>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</si>
  <si>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</si>
  <si>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</si>
  <si>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</si>
  <si>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</si>
  <si>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</si>
  <si>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</si>
  <si>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</si>
  <si>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</si>
  <si>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</si>
  <si>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</si>
  <si>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</si>
  <si>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</si>
  <si>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</si>
  <si>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</si>
  <si>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</si>
  <si>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</si>
  <si>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</si>
  <si>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</si>
  <si>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</si>
  <si>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</si>
  <si>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</si>
  <si>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</si>
  <si>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</si>
  <si>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</si>
  <si>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</si>
  <si>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</si>
  <si>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</si>
  <si>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</si>
  <si>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</si>
  <si>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</si>
  <si>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</si>
  <si>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</si>
  <si>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</si>
  <si>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</si>
  <si>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</si>
  <si>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</si>
  <si>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</si>
  <si>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</si>
  <si>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</si>
  <si>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</si>
  <si>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</si>
  <si>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</si>
  <si>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</si>
  <si>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</si>
  <si>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</si>
  <si>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</si>
  <si>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</si>
  <si>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</si>
  <si>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</si>
  <si>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</si>
  <si>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</si>
  <si>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</si>
  <si>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</si>
  <si>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</si>
  <si>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</si>
  <si>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</si>
  <si>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</si>
  <si>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</si>
  <si>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</si>
  <si>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</si>
  <si>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</si>
  <si>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</si>
  <si>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</si>
  <si>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</si>
  <si>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</si>
  <si>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</si>
  <si>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</si>
  <si>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</si>
  <si>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</si>
  <si>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</si>
  <si>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</si>
  <si>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</si>
  <si>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</si>
  <si>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</si>
  <si>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</si>
  <si>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</si>
  <si>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</si>
  <si>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</si>
  <si>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</si>
  <si>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</si>
  <si>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</si>
  <si>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</si>
  <si>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</si>
  <si>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</si>
  <si>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</si>
  <si>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</si>
  <si>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</si>
  <si>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</si>
  <si>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</si>
  <si>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</si>
  <si>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</si>
  <si>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</si>
  <si>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</si>
  <si>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</si>
  <si>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</si>
  <si>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</si>
  <si>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</si>
  <si>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</si>
  <si>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</si>
  <si>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</si>
  <si>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</si>
  <si>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</si>
  <si>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</si>
  <si>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</si>
  <si>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</si>
  <si>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</si>
  <si>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</si>
  <si>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</si>
  <si>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</si>
  <si>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</si>
  <si>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</si>
  <si>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</si>
  <si>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</si>
  <si>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</si>
  <si>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</si>
  <si>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</si>
  <si>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</si>
  <si>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</si>
  <si>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</si>
  <si>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</si>
  <si>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</si>
  <si>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</si>
  <si>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</si>
  <si>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</si>
  <si>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</si>
  <si>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</si>
  <si>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</si>
  <si>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</si>
  <si>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</si>
  <si>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</si>
  <si>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</si>
  <si>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</si>
  <si>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</si>
  <si>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</si>
  <si>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</si>
  <si>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</si>
  <si>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</si>
  <si>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</si>
  <si>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</si>
  <si>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</si>
  <si>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</si>
  <si>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</si>
  <si>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</si>
  <si>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</si>
  <si>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</si>
  <si>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</si>
  <si>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</si>
  <si>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</si>
  <si>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</si>
  <si>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</si>
  <si>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</si>
  <si>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</si>
  <si>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</si>
  <si>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</si>
  <si>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</si>
  <si>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</si>
  <si>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</si>
  <si>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</si>
  <si>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</si>
  <si>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</si>
  <si>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</si>
  <si>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</si>
  <si>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</si>
  <si>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</si>
  <si>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</si>
  <si>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</si>
  <si>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</si>
  <si>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</si>
  <si>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</si>
  <si>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</si>
  <si>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</si>
  <si>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</si>
  <si>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</si>
  <si>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</si>
  <si>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</si>
  <si>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</si>
  <si>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</si>
  <si>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</si>
  <si>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</si>
  <si>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</si>
  <si>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</si>
  <si>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</si>
  <si>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</si>
  <si>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</si>
  <si>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</si>
  <si>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</si>
  <si>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</si>
  <si>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</si>
  <si>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</si>
  <si>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</si>
  <si>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</si>
  <si>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</si>
  <si>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</si>
  <si>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</si>
  <si>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</si>
  <si>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</si>
  <si>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</si>
  <si>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</si>
  <si>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</si>
  <si>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</si>
  <si>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</si>
  <si>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</si>
  <si>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</si>
  <si>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</si>
  <si>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</si>
  <si>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</si>
  <si>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</si>
  <si>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</si>
  <si>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</si>
  <si>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</si>
  <si>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</si>
  <si>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</si>
  <si>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</si>
  <si>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</si>
  <si>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</si>
  <si>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</si>
  <si>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</si>
  <si>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</si>
  <si>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</si>
  <si>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</si>
  <si>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</si>
  <si>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</si>
  <si>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</si>
  <si>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</si>
  <si>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</si>
  <si>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</si>
  <si>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</si>
  <si>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</si>
  <si>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</si>
  <si>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</si>
  <si>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</si>
  <si>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</si>
  <si>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</si>
  <si>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</si>
  <si>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</si>
  <si>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</si>
  <si>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</si>
  <si>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</si>
  <si>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</si>
  <si>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</si>
  <si>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</si>
  <si>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</si>
  <si>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</si>
  <si>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</si>
  <si>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</si>
  <si>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</si>
  <si>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</si>
  <si>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</si>
  <si>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</si>
  <si>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</si>
  <si>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</si>
  <si>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</si>
  <si>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</si>
  <si>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</si>
  <si>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</si>
  <si>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</si>
  <si>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</si>
  <si>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</si>
  <si>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</si>
  <si>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</si>
  <si>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</si>
  <si>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</si>
  <si>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</si>
  <si>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</si>
  <si>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</si>
  <si>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</si>
  <si>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</si>
  <si>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</si>
  <si>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</si>
  <si>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</si>
  <si>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</si>
  <si>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</si>
  <si>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</si>
  <si>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</si>
  <si>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</si>
  <si>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</si>
  <si>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</si>
  <si>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</si>
  <si>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</si>
  <si>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</si>
  <si>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</si>
  <si>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</si>
  <si>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</si>
  <si>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</si>
  <si>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</si>
  <si>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</si>
  <si>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</si>
  <si>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</si>
  <si>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</si>
  <si>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</si>
  <si>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</si>
  <si>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</si>
  <si>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</si>
  <si>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</si>
  <si>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</si>
  <si>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</si>
  <si>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</si>
  <si>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</si>
  <si>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</si>
  <si>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</si>
  <si>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</si>
  <si>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</si>
  <si>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</si>
  <si>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</si>
  <si>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</si>
  <si>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</si>
  <si>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</si>
  <si>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</si>
  <si>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</si>
  <si>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</si>
  <si>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</si>
  <si>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</si>
  <si>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</si>
  <si>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</si>
  <si>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</si>
  <si>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</si>
  <si>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</si>
  <si>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</si>
  <si>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</si>
  <si>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</si>
  <si>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</si>
  <si>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</si>
  <si>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</si>
  <si>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</si>
  <si>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</si>
  <si>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</si>
  <si>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</si>
  <si>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</si>
  <si>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</si>
  <si>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</si>
  <si>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</si>
  <si>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</si>
  <si>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</si>
  <si>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</si>
  <si>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</si>
  <si>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</si>
  <si>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</si>
  <si>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</si>
  <si>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</si>
  <si>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</si>
  <si>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</si>
  <si>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</si>
  <si>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</si>
  <si>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</si>
  <si>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</si>
  <si>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</si>
  <si>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</si>
  <si>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</si>
  <si>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</si>
  <si>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</si>
  <si>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30 DE NOVIEMBRE DE 2018</t>
  </si>
  <si>
    <t>DRA. ARIANA BARAJAS GALVEZ</t>
  </si>
  <si>
    <t>MI. NESTOR FABIAN FIGUEROA ALVAREZ</t>
  </si>
  <si>
    <t>PRESIDENTE MUNICIPAL</t>
  </si>
  <si>
    <t>ENCARGADO DE LA HACIENDA MUNICIPAL</t>
  </si>
  <si>
    <t>ASEJ2018-11-12-05-2019-1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</si>
  <si>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</si>
  <si>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</si>
  <si>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</si>
  <si>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</si>
  <si>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</si>
  <si>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</si>
  <si>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</si>
  <si>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</si>
  <si>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</si>
  <si>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</si>
  <si>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</si>
  <si>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</si>
  <si>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</si>
  <si>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</si>
  <si>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</si>
  <si>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30 DE NOVIEMBRE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</si>
  <si>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</si>
  <si>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</si>
  <si>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</si>
  <si>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</si>
  <si>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</si>
  <si>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</si>
  <si>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</si>
  <si>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</si>
  <si>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</si>
  <si>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</si>
  <si>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</si>
  <si>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</si>
  <si>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</si>
  <si>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</si>
  <si>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</si>
  <si>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</si>
  <si>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</si>
  <si>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</si>
  <si>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</si>
  <si>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</si>
  <si>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30 DE NOVIEMBRE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</si>
  <si>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</si>
  <si>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</si>
  <si>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</si>
  <si>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</si>
  <si>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</si>
  <si>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</si>
  <si>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</si>
  <si>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</si>
  <si>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</si>
  <si>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</si>
  <si>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</si>
  <si>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</si>
  <si>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</si>
  <si>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</si>
  <si>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</si>
  <si>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</si>
  <si>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</si>
  <si>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</si>
  <si>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</si>
  <si>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</si>
  <si>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</si>
  <si>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</si>
  <si>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</si>
  <si>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</si>
  <si>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</si>
  <si>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</si>
  <si>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</si>
  <si>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</si>
  <si>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</si>
  <si>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</si>
  <si>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</si>
  <si>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</si>
  <si>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</si>
  <si>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</si>
  <si>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</si>
  <si>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</si>
  <si>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</si>
  <si>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</si>
  <si>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</si>
  <si>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</si>
  <si>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</si>
  <si>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</si>
  <si>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</si>
  <si>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</si>
  <si>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</si>
  <si>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</si>
  <si>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</si>
  <si>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</si>
  <si>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</si>
  <si>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</si>
  <si>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</si>
  <si>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</si>
  <si>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</si>
  <si>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</si>
  <si>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</si>
  <si>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</si>
  <si>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</si>
  <si>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</si>
  <si>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</si>
  <si>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</si>
  <si>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</si>
  <si>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</si>
  <si>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</si>
  <si>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</si>
  <si>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</si>
  <si>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</si>
  <si>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</si>
  <si>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</si>
  <si>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</si>
  <si>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</si>
  <si>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</si>
  <si>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</si>
  <si>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</si>
  <si>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</si>
  <si>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</si>
  <si>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</si>
  <si>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</si>
  <si>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</si>
  <si>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</si>
  <si>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</si>
  <si>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</si>
  <si>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</si>
  <si>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</si>
  <si>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</si>
  <si>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</si>
  <si>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</si>
  <si>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</si>
  <si>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</si>
  <si>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</si>
  <si>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</si>
  <si>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</si>
  <si>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</si>
  <si>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</si>
  <si>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</si>
  <si>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</si>
  <si>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</si>
  <si>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</si>
  <si>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</si>
  <si>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1235-302-501</t>
  </si>
  <si>
    <t>E-2202 YE27</t>
  </si>
  <si>
    <t>MANTENIMIENTO Y REPARACIÓN DE POZO DE AGUA EN COL CRUZ ROJA, BELGICA</t>
  </si>
  <si>
    <t xml:space="preserve">CONTRATO </t>
  </si>
  <si>
    <t>REBOMSU SA DE CV</t>
  </si>
  <si>
    <t>1235-303-501</t>
  </si>
  <si>
    <t>E-26</t>
  </si>
  <si>
    <t>CONEXIÓN DE DREANJE SANITARIO COL EL PUEBLITO</t>
  </si>
  <si>
    <t>ADJUDICACION DIRECTA</t>
  </si>
  <si>
    <t xml:space="preserve">COREJU CONSTRUCCIONES SA DE CV </t>
  </si>
  <si>
    <t>OPGF/001/2018</t>
  </si>
  <si>
    <t>1235-304-501</t>
  </si>
  <si>
    <t>E-28</t>
  </si>
  <si>
    <t>SELLO</t>
  </si>
  <si>
    <t>ASEJ2019-11-12-05-2019-1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</si>
</sst>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."/>
    <numFmt numFmtId="169" formatCode="&quot;$&quot;#,##0.00"/>
    <numFmt numFmtId="170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39HrP48DhT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6" fillId="6" borderId="13" xfId="0" applyFont="1" applyFill="1" applyBorder="1"/>
    <xf numFmtId="0" fontId="6" fillId="6" borderId="14" xfId="0" applyFont="1" applyFill="1" applyBorder="1"/>
    <xf numFmtId="169" fontId="6" fillId="6" borderId="14" xfId="0" applyNumberFormat="1" applyFont="1" applyFill="1" applyBorder="1"/>
    <xf numFmtId="169" fontId="6" fillId="6" borderId="15" xfId="0" applyNumberFormat="1" applyFont="1" applyFill="1" applyBorder="1"/>
    <xf numFmtId="0" fontId="9" fillId="0" borderId="0" xfId="0" applyFont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169" fontId="10" fillId="6" borderId="20" xfId="0" applyNumberFormat="1" applyFont="1" applyFill="1" applyBorder="1" applyAlignment="1">
      <alignment horizontal="center"/>
    </xf>
    <xf numFmtId="169" fontId="10" fillId="6" borderId="2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169" fontId="10" fillId="0" borderId="0" xfId="0" applyNumberFormat="1" applyFont="1" applyBorder="1"/>
    <xf numFmtId="169" fontId="10" fillId="0" borderId="17" xfId="0" applyNumberFormat="1" applyFont="1" applyBorder="1"/>
    <xf numFmtId="0" fontId="9" fillId="6" borderId="22" xfId="0" applyFont="1" applyFill="1" applyBorder="1"/>
    <xf numFmtId="169" fontId="9" fillId="0" borderId="0" xfId="0" applyNumberFormat="1" applyFont="1" applyBorder="1"/>
    <xf numFmtId="169" fontId="9" fillId="0" borderId="17" xfId="0" applyNumberFormat="1" applyFont="1" applyBorder="1"/>
    <xf numFmtId="169" fontId="10" fillId="0" borderId="20" xfId="0" applyNumberFormat="1" applyFont="1" applyBorder="1"/>
    <xf numFmtId="169" fontId="10" fillId="0" borderId="21" xfId="0" applyNumberFormat="1" applyFont="1" applyBorder="1"/>
    <xf numFmtId="0" fontId="9" fillId="5" borderId="1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4" fillId="5" borderId="0" xfId="0" applyFont="1" applyFill="1" applyBorder="1" applyAlignment="1">
      <alignment vertical="center" wrapText="1"/>
    </xf>
    <xf numFmtId="169" fontId="15" fillId="0" borderId="0" xfId="0" applyNumberFormat="1" applyFont="1" applyBorder="1"/>
    <xf numFmtId="169" fontId="15" fillId="0" borderId="17" xfId="0" applyNumberFormat="1" applyFont="1" applyBorder="1"/>
    <xf numFmtId="0" fontId="9" fillId="6" borderId="17" xfId="0" applyFont="1" applyFill="1" applyBorder="1"/>
    <xf numFmtId="0" fontId="11" fillId="5" borderId="0" xfId="0" applyFont="1" applyFill="1" applyBorder="1" applyAlignment="1">
      <alignment vertical="center" wrapText="1"/>
    </xf>
    <xf numFmtId="169" fontId="16" fillId="0" borderId="0" xfId="0" applyNumberFormat="1" applyFont="1" applyBorder="1"/>
    <xf numFmtId="169" fontId="16" fillId="0" borderId="17" xfId="0" applyNumberFormat="1" applyFont="1" applyBorder="1"/>
    <xf numFmtId="0" fontId="9" fillId="0" borderId="16" xfId="0" applyFont="1" applyBorder="1"/>
    <xf numFmtId="0" fontId="9" fillId="0" borderId="0" xfId="0" applyFont="1" applyBorder="1"/>
    <xf numFmtId="0" fontId="16" fillId="0" borderId="0" xfId="0" applyFont="1" applyBorder="1"/>
    <xf numFmtId="169" fontId="16" fillId="0" borderId="23" xfId="0" applyNumberFormat="1" applyFont="1" applyBorder="1"/>
    <xf numFmtId="169" fontId="16" fillId="0" borderId="24" xfId="0" applyNumberFormat="1" applyFont="1" applyBorder="1"/>
    <xf numFmtId="0" fontId="9" fillId="0" borderId="3" xfId="0" applyFont="1" applyBorder="1"/>
    <xf numFmtId="0" fontId="9" fillId="0" borderId="18" xfId="0" applyFont="1" applyBorder="1"/>
    <xf numFmtId="169" fontId="9" fillId="0" borderId="18" xfId="0" applyNumberFormat="1" applyFont="1" applyBorder="1"/>
    <xf numFmtId="169" fontId="9" fillId="0" borderId="4" xfId="0" applyNumberFormat="1" applyFont="1" applyBorder="1"/>
    <xf numFmtId="0" fontId="9" fillId="6" borderId="2" xfId="0" applyFont="1" applyFill="1" applyBorder="1"/>
    <xf numFmtId="0" fontId="16" fillId="0" borderId="18" xfId="0" applyFont="1" applyBorder="1"/>
    <xf numFmtId="169" fontId="9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20" fillId="0" borderId="0" xfId="0" applyFont="1"/>
    <xf numFmtId="0" fontId="20" fillId="3" borderId="3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169" fontId="20" fillId="3" borderId="18" xfId="0" applyNumberFormat="1" applyFont="1" applyFill="1" applyBorder="1" applyAlignment="1">
      <alignment horizontal="right" vertical="center"/>
    </xf>
    <xf numFmtId="169" fontId="20" fillId="3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169" fontId="20" fillId="0" borderId="0" xfId="0" applyNumberFormat="1" applyFont="1" applyAlignment="1">
      <alignment horizontal="right" vertical="center"/>
    </xf>
    <xf numFmtId="0" fontId="22" fillId="3" borderId="19" xfId="0" applyFont="1" applyFill="1" applyBorder="1" applyAlignment="1">
      <alignment horizontal="left"/>
    </xf>
    <xf numFmtId="0" fontId="23" fillId="3" borderId="20" xfId="0" applyFont="1" applyFill="1" applyBorder="1" applyAlignment="1">
      <alignment horizontal="left"/>
    </xf>
    <xf numFmtId="169" fontId="23" fillId="3" borderId="1" xfId="0" quotePrefix="1" applyNumberFormat="1" applyFont="1" applyFill="1" applyBorder="1" applyAlignment="1">
      <alignment horizontal="center" vertical="center"/>
    </xf>
    <xf numFmtId="169" fontId="23" fillId="3" borderId="21" xfId="0" quotePrefix="1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9" fontId="20" fillId="0" borderId="25" xfId="0" applyNumberFormat="1" applyFont="1" applyBorder="1" applyAlignment="1">
      <alignment horizontal="right" vertical="center"/>
    </xf>
    <xf numFmtId="169" fontId="20" fillId="0" borderId="15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9" fontId="23" fillId="0" borderId="1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9" fontId="20" fillId="0" borderId="22" xfId="0" applyNumberFormat="1" applyFont="1" applyBorder="1" applyAlignment="1">
      <alignment horizontal="right" vertical="center"/>
    </xf>
    <xf numFmtId="169" fontId="20" fillId="0" borderId="17" xfId="0" applyNumberFormat="1" applyFont="1" applyBorder="1" applyAlignment="1">
      <alignment horizontal="right" vertical="center"/>
    </xf>
    <xf numFmtId="0" fontId="24" fillId="0" borderId="0" xfId="0" applyFont="1"/>
    <xf numFmtId="169" fontId="23" fillId="0" borderId="2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4" fillId="0" borderId="0" xfId="0" applyFont="1" applyAlignment="1">
      <alignment vertical="center"/>
    </xf>
    <xf numFmtId="169" fontId="20" fillId="0" borderId="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23" fillId="0" borderId="22" xfId="0" applyNumberFormat="1" applyFont="1" applyBorder="1" applyAlignment="1">
      <alignment horizontal="right" vertical="center"/>
    </xf>
    <xf numFmtId="169" fontId="23" fillId="0" borderId="17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169" fontId="20" fillId="0" borderId="2" xfId="0" applyNumberFormat="1" applyFont="1" applyBorder="1" applyAlignment="1">
      <alignment horizontal="right" vertical="center"/>
    </xf>
    <xf numFmtId="169" fontId="20" fillId="0" borderId="4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 vertical="center"/>
    </xf>
    <xf numFmtId="169" fontId="20" fillId="0" borderId="18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6" fillId="0" borderId="0" xfId="0" applyFont="1"/>
    <xf numFmtId="170" fontId="6" fillId="0" borderId="0" xfId="0" applyNumberFormat="1" applyFont="1"/>
    <xf numFmtId="170" fontId="0" fillId="0" borderId="0" xfId="0" applyNumberFormat="1"/>
    <xf numFmtId="0" fontId="0" fillId="0" borderId="1" xfId="0" applyBorder="1" applyAlignment="1">
      <alignment horizontal="center" vertical="center" wrapText="1"/>
    </xf>
    <xf numFmtId="170" fontId="5" fillId="0" borderId="1" xfId="1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6" fillId="6" borderId="25" xfId="0" applyNumberFormat="1" applyFont="1" applyFill="1" applyBorder="1" applyAlignment="1">
      <alignment horizontal="center" vertical="center" wrapText="1"/>
    </xf>
    <xf numFmtId="170" fontId="6" fillId="6" borderId="2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1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170" fontId="6" fillId="6" borderId="13" xfId="0" applyNumberFormat="1" applyFont="1" applyFill="1" applyBorder="1" applyAlignment="1">
      <alignment horizontal="center" wrapText="1"/>
    </xf>
    <xf numFmtId="170" fontId="6" fillId="6" borderId="3" xfId="0" applyNumberFormat="1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1354667</xdr:colOff>
      <xdr:row>422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130</xdr:row>
      <xdr:rowOff>0</xdr:rowOff>
    </xdr:from>
    <xdr:to>
      <xdr:col>6</xdr:col>
      <xdr:colOff>3312584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058150" y="19440525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135</xdr:row>
      <xdr:rowOff>19050</xdr:rowOff>
    </xdr:from>
    <xdr:to>
      <xdr:col>1</xdr:col>
      <xdr:colOff>1240367</xdr:colOff>
      <xdr:row>142</xdr:row>
      <xdr:rowOff>38100</xdr:rowOff>
    </xdr:to>
    <xdr:sp macro="" textlink="">
      <xdr:nvSpPr>
        <xdr:cNvPr id="3" name="5 Rectángulo"/>
        <xdr:cNvSpPr/>
      </xdr:nvSpPr>
      <xdr:spPr>
        <a:xfrm>
          <a:off x="352425" y="203263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323975" y="1944052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270</xdr:row>
      <xdr:rowOff>0</xdr:rowOff>
    </xdr:from>
    <xdr:to>
      <xdr:col>3</xdr:col>
      <xdr:colOff>423333</xdr:colOff>
      <xdr:row>277</xdr:row>
      <xdr:rowOff>105833</xdr:rowOff>
    </xdr:to>
    <xdr:sp macro="" textlink="">
      <xdr:nvSpPr>
        <xdr:cNvPr id="2" name="1 Rectángulo"/>
        <xdr:cNvSpPr/>
      </xdr:nvSpPr>
      <xdr:spPr>
        <a:xfrm>
          <a:off x="543983" y="43538775"/>
          <a:ext cx="1422400" cy="12393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showGridLines="0" topLeftCell="A401" workbookViewId="0">
      <selection activeCell="B420" sqref="B420"/>
    </sheetView>
  </sheetViews>
  <sheetFormatPr baseColWidth="10" defaultRowHeight="15" x14ac:dyDescent="0.25"/>
  <cols>
    <col min="1" max="1" width="11.42578125" style="12"/>
    <col min="2" max="2" width="90" style="12" customWidth="1"/>
    <col min="3" max="3" width="15" style="12" customWidth="1"/>
    <col min="4" max="4" width="13" style="12" customWidth="1"/>
  </cols>
  <sheetData>
    <row r="1" spans="1:4" ht="18.75" x14ac:dyDescent="0.25">
      <c r="A1" s="139" t="s">
        <v>780</v>
      </c>
      <c r="B1" s="140"/>
      <c r="C1" s="140"/>
      <c r="D1" s="141"/>
    </row>
    <row r="2" spans="1:4" ht="18.75" x14ac:dyDescent="0.25">
      <c r="A2" s="147" t="s">
        <v>767</v>
      </c>
      <c r="B2" s="148"/>
      <c r="C2" s="148"/>
      <c r="D2" s="149"/>
    </row>
    <row r="3" spans="1:4" s="20" customFormat="1" ht="28.5" customHeight="1" thickBot="1" x14ac:dyDescent="0.3">
      <c r="A3" s="142" t="s">
        <v>781</v>
      </c>
      <c r="B3" s="143"/>
      <c r="C3" s="143"/>
      <c r="D3" s="144"/>
    </row>
    <row r="4" spans="1:4" s="20" customFormat="1" x14ac:dyDescent="0.25">
      <c r="A4" s="135" t="s">
        <v>0</v>
      </c>
      <c r="B4" s="137" t="s">
        <v>1</v>
      </c>
      <c r="C4" s="133" t="s">
        <v>766</v>
      </c>
      <c r="D4" s="134"/>
    </row>
    <row r="5" spans="1:4" s="21" customFormat="1" x14ac:dyDescent="0.25">
      <c r="A5" s="136"/>
      <c r="B5" s="138"/>
      <c r="C5" s="23" t="s">
        <v>2</v>
      </c>
      <c r="D5" s="23" t="s">
        <v>3</v>
      </c>
    </row>
    <row r="6" spans="1:4" s="2" customFormat="1" ht="30" customHeight="1" x14ac:dyDescent="0.25">
      <c r="A6" s="14" t="s">
        <v>4</v>
      </c>
      <c r="B6" s="15" t="s">
        <v>5</v>
      </c>
      <c r="C6" s="22">
        <f>C7+C46</f>
        <v>72084378.36999999</v>
      </c>
      <c r="D6" s="22">
        <f>D7+D46</f>
        <v>0</v>
      </c>
    </row>
    <row r="7" spans="1:4" s="2" customFormat="1" ht="30" customHeight="1" x14ac:dyDescent="0.25">
      <c r="A7" s="14" t="s">
        <v>6</v>
      </c>
      <c r="B7" s="15" t="s">
        <v>7</v>
      </c>
      <c r="C7" s="16">
        <f>C8+C16+C24+C30+C36+C38+C41</f>
        <v>2761808.27</v>
      </c>
      <c r="D7" s="16">
        <f>D8+D16+D24+D30+D36+D38+D41</f>
        <v>0</v>
      </c>
    </row>
    <row r="8" spans="1:4" s="2" customFormat="1" ht="30" customHeight="1" x14ac:dyDescent="0.25">
      <c r="A8" s="14" t="s">
        <v>8</v>
      </c>
      <c r="B8" s="15" t="s">
        <v>9</v>
      </c>
      <c r="C8" s="16">
        <f>SUM(C9:C15)</f>
        <v>2761808.27</v>
      </c>
      <c r="D8" s="16">
        <f>SUM(D9:D15)</f>
        <v>0</v>
      </c>
    </row>
    <row r="9" spans="1:4" s="2" customFormat="1" ht="30" customHeight="1" x14ac:dyDescent="0.25">
      <c r="A9" s="6" t="s">
        <v>10</v>
      </c>
      <c r="B9" s="7" t="s">
        <v>11</v>
      </c>
      <c r="C9" s="13">
        <v>130733.99</v>
      </c>
      <c r="D9" s="13">
        <v>0</v>
      </c>
    </row>
    <row r="10" spans="1:4" s="2" customFormat="1" ht="30" customHeight="1" x14ac:dyDescent="0.25">
      <c r="A10" s="6" t="s">
        <v>12</v>
      </c>
      <c r="B10" s="7" t="s">
        <v>13</v>
      </c>
      <c r="C10" s="13">
        <v>2631074.2799999998</v>
      </c>
      <c r="D10" s="13">
        <v>0</v>
      </c>
    </row>
    <row r="11" spans="1:4" s="2" customFormat="1" ht="30" customHeight="1" x14ac:dyDescent="0.25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 x14ac:dyDescent="0.25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 x14ac:dyDescent="0.25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 x14ac:dyDescent="0.25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 x14ac:dyDescent="0.25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 x14ac:dyDescent="0.25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 x14ac:dyDescent="0.25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 x14ac:dyDescent="0.25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 x14ac:dyDescent="0.25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 x14ac:dyDescent="0.25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 x14ac:dyDescent="0.25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 x14ac:dyDescent="0.25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 x14ac:dyDescent="0.25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 x14ac:dyDescent="0.25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 x14ac:dyDescent="0.25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 x14ac:dyDescent="0.25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 x14ac:dyDescent="0.25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 x14ac:dyDescent="0.25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 x14ac:dyDescent="0.25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 x14ac:dyDescent="0.25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 x14ac:dyDescent="0.25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 x14ac:dyDescent="0.25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 x14ac:dyDescent="0.25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 x14ac:dyDescent="0.25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 x14ac:dyDescent="0.25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 x14ac:dyDescent="0.25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 x14ac:dyDescent="0.25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 x14ac:dyDescent="0.25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 x14ac:dyDescent="0.25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 x14ac:dyDescent="0.25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 x14ac:dyDescent="0.25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 x14ac:dyDescent="0.25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 x14ac:dyDescent="0.25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 x14ac:dyDescent="0.25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 x14ac:dyDescent="0.25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 x14ac:dyDescent="0.25">
      <c r="A46" s="14" t="s">
        <v>82</v>
      </c>
      <c r="B46" s="15" t="s">
        <v>83</v>
      </c>
      <c r="C46" s="16">
        <f>C47+C52+C58+C66+C75+C81+C87+C94+C100</f>
        <v>69322570.099999994</v>
      </c>
      <c r="D46" s="16">
        <f>D47+D52+D58+D66+D75+D81+D87+D94+D100</f>
        <v>0</v>
      </c>
    </row>
    <row r="47" spans="1:4" s="2" customFormat="1" ht="30" customHeight="1" x14ac:dyDescent="0.25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 x14ac:dyDescent="0.25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 x14ac:dyDescent="0.25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 x14ac:dyDescent="0.25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 x14ac:dyDescent="0.25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 x14ac:dyDescent="0.25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 x14ac:dyDescent="0.25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 x14ac:dyDescent="0.25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 x14ac:dyDescent="0.25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 x14ac:dyDescent="0.25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 x14ac:dyDescent="0.25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 x14ac:dyDescent="0.25">
      <c r="A58" s="14" t="s">
        <v>106</v>
      </c>
      <c r="B58" s="15" t="s">
        <v>107</v>
      </c>
      <c r="C58" s="16">
        <f>SUM(C59:C65)</f>
        <v>67757715.060000002</v>
      </c>
      <c r="D58" s="16">
        <f>SUM(D59:D65)</f>
        <v>0</v>
      </c>
    </row>
    <row r="59" spans="1:4" s="2" customFormat="1" ht="30" customHeight="1" x14ac:dyDescent="0.25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 x14ac:dyDescent="0.25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 x14ac:dyDescent="0.25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 x14ac:dyDescent="0.25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 x14ac:dyDescent="0.25">
      <c r="A63" s="6" t="s">
        <v>116</v>
      </c>
      <c r="B63" s="7" t="s">
        <v>117</v>
      </c>
      <c r="C63" s="13">
        <v>53590904.960000001</v>
      </c>
      <c r="D63" s="13">
        <v>0</v>
      </c>
    </row>
    <row r="64" spans="1:4" s="2" customFormat="1" ht="30" customHeight="1" x14ac:dyDescent="0.25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 x14ac:dyDescent="0.25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 x14ac:dyDescent="0.25">
      <c r="A66" s="14" t="s">
        <v>122</v>
      </c>
      <c r="B66" s="15" t="s">
        <v>123</v>
      </c>
      <c r="C66" s="16">
        <f>SUM(C67:C74)</f>
        <v>1520249.33</v>
      </c>
      <c r="D66" s="16">
        <f>SUM(D67:D74)</f>
        <v>0</v>
      </c>
    </row>
    <row r="67" spans="1:4" s="2" customFormat="1" ht="30" customHeight="1" x14ac:dyDescent="0.25">
      <c r="A67" s="6" t="s">
        <v>124</v>
      </c>
      <c r="B67" s="7" t="s">
        <v>125</v>
      </c>
      <c r="C67" s="13">
        <v>371914.14</v>
      </c>
      <c r="D67" s="13">
        <v>0</v>
      </c>
    </row>
    <row r="68" spans="1:4" s="2" customFormat="1" ht="30" customHeight="1" x14ac:dyDescent="0.25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 x14ac:dyDescent="0.25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 x14ac:dyDescent="0.25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 x14ac:dyDescent="0.25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 x14ac:dyDescent="0.25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 x14ac:dyDescent="0.25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 x14ac:dyDescent="0.25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 x14ac:dyDescent="0.25">
      <c r="A75" s="14" t="s">
        <v>139</v>
      </c>
      <c r="B75" s="15" t="s">
        <v>140</v>
      </c>
      <c r="C75" s="16">
        <f>SUM(C76:C80)</f>
        <v>44605.71</v>
      </c>
      <c r="D75" s="16">
        <f>SUM(D76:D80)</f>
        <v>0</v>
      </c>
    </row>
    <row r="76" spans="1:4" s="2" customFormat="1" ht="30" customHeight="1" x14ac:dyDescent="0.25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 x14ac:dyDescent="0.25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 x14ac:dyDescent="0.25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 x14ac:dyDescent="0.25">
      <c r="A79" s="6" t="s">
        <v>147</v>
      </c>
      <c r="B79" s="7" t="s">
        <v>148</v>
      </c>
      <c r="C79" s="13">
        <v>6948.4</v>
      </c>
      <c r="D79" s="13">
        <v>0</v>
      </c>
    </row>
    <row r="80" spans="1:4" s="2" customFormat="1" ht="30" customHeight="1" x14ac:dyDescent="0.25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 x14ac:dyDescent="0.25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 x14ac:dyDescent="0.25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 x14ac:dyDescent="0.25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 x14ac:dyDescent="0.25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 x14ac:dyDescent="0.25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 x14ac:dyDescent="0.25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 x14ac:dyDescent="0.25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 x14ac:dyDescent="0.25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 x14ac:dyDescent="0.25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 x14ac:dyDescent="0.25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 x14ac:dyDescent="0.25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 x14ac:dyDescent="0.25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 x14ac:dyDescent="0.25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 x14ac:dyDescent="0.25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 x14ac:dyDescent="0.25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 x14ac:dyDescent="0.25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 x14ac:dyDescent="0.25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 x14ac:dyDescent="0.25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 x14ac:dyDescent="0.25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 x14ac:dyDescent="0.25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 x14ac:dyDescent="0.25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 x14ac:dyDescent="0.25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 x14ac:dyDescent="0.25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 x14ac:dyDescent="0.25">
      <c r="A104" s="14" t="s">
        <v>197</v>
      </c>
      <c r="B104" s="15" t="s">
        <v>198</v>
      </c>
      <c r="C104" s="16">
        <f>C105+C146</f>
        <v>0</v>
      </c>
      <c r="D104" s="16">
        <f>D105+D146</f>
        <v>14192976.539999999</v>
      </c>
    </row>
    <row r="105" spans="1:4" s="2" customFormat="1" ht="30" customHeight="1" x14ac:dyDescent="0.25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2303010.9899999998</v>
      </c>
    </row>
    <row r="106" spans="1:4" s="2" customFormat="1" ht="30" customHeight="1" x14ac:dyDescent="0.25">
      <c r="A106" s="14" t="s">
        <v>201</v>
      </c>
      <c r="B106" s="15" t="s">
        <v>202</v>
      </c>
      <c r="C106" s="16">
        <f>SUM(C107:C115)</f>
        <v>0</v>
      </c>
      <c r="D106" s="16">
        <f>SUM(D107:D115)</f>
        <v>2167288.17</v>
      </c>
    </row>
    <row r="107" spans="1:4" s="2" customFormat="1" ht="30" customHeight="1" x14ac:dyDescent="0.25">
      <c r="A107" s="6" t="s">
        <v>203</v>
      </c>
      <c r="B107" s="7" t="s">
        <v>204</v>
      </c>
      <c r="C107" s="13">
        <v>0</v>
      </c>
      <c r="D107" s="13">
        <v>746520.8</v>
      </c>
    </row>
    <row r="108" spans="1:4" s="2" customFormat="1" ht="30" customHeight="1" x14ac:dyDescent="0.25">
      <c r="A108" s="6" t="s">
        <v>205</v>
      </c>
      <c r="B108" s="7" t="s">
        <v>206</v>
      </c>
      <c r="C108" s="13">
        <v>0</v>
      </c>
      <c r="D108" s="13">
        <v>1077520.04</v>
      </c>
    </row>
    <row r="109" spans="1:4" s="2" customFormat="1" ht="30" customHeight="1" x14ac:dyDescent="0.25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 x14ac:dyDescent="0.25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 x14ac:dyDescent="0.25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 x14ac:dyDescent="0.25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 x14ac:dyDescent="0.25">
      <c r="A113" s="6" t="s">
        <v>215</v>
      </c>
      <c r="B113" s="7" t="s">
        <v>216</v>
      </c>
      <c r="C113" s="13">
        <v>0</v>
      </c>
      <c r="D113" s="13">
        <v>343247.33</v>
      </c>
    </row>
    <row r="114" spans="1:4" s="2" customFormat="1" ht="30" customHeight="1" x14ac:dyDescent="0.25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 x14ac:dyDescent="0.25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 x14ac:dyDescent="0.25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 x14ac:dyDescent="0.25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 x14ac:dyDescent="0.25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 x14ac:dyDescent="0.25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 x14ac:dyDescent="0.25">
      <c r="A120" s="14" t="s">
        <v>229</v>
      </c>
      <c r="B120" s="15" t="s">
        <v>230</v>
      </c>
      <c r="C120" s="16">
        <f>SUM(C121:C123)</f>
        <v>0</v>
      </c>
      <c r="D120" s="16">
        <f>SUM(D121:D123)</f>
        <v>135722.82</v>
      </c>
    </row>
    <row r="121" spans="1:4" s="2" customFormat="1" ht="30" customHeight="1" x14ac:dyDescent="0.25">
      <c r="A121" s="6" t="s">
        <v>231</v>
      </c>
      <c r="B121" s="7" t="s">
        <v>232</v>
      </c>
      <c r="C121" s="13">
        <v>0</v>
      </c>
      <c r="D121" s="13">
        <v>135722.82</v>
      </c>
    </row>
    <row r="122" spans="1:4" s="2" customFormat="1" ht="30" customHeight="1" x14ac:dyDescent="0.25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 x14ac:dyDescent="0.25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 x14ac:dyDescent="0.25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 x14ac:dyDescent="0.25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 x14ac:dyDescent="0.25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 x14ac:dyDescent="0.25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 x14ac:dyDescent="0.25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 x14ac:dyDescent="0.25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 x14ac:dyDescent="0.25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 x14ac:dyDescent="0.25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 x14ac:dyDescent="0.25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 x14ac:dyDescent="0.25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 x14ac:dyDescent="0.25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 x14ac:dyDescent="0.25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 x14ac:dyDescent="0.25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 x14ac:dyDescent="0.25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 x14ac:dyDescent="0.25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 x14ac:dyDescent="0.25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 x14ac:dyDescent="0.25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 x14ac:dyDescent="0.25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 x14ac:dyDescent="0.25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 x14ac:dyDescent="0.25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 x14ac:dyDescent="0.25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 x14ac:dyDescent="0.25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 x14ac:dyDescent="0.25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11889965.549999999</v>
      </c>
    </row>
    <row r="147" spans="1:4" s="2" customFormat="1" ht="30" customHeight="1" x14ac:dyDescent="0.25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 x14ac:dyDescent="0.25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 x14ac:dyDescent="0.25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 x14ac:dyDescent="0.25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 x14ac:dyDescent="0.25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 x14ac:dyDescent="0.25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 x14ac:dyDescent="0.25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 x14ac:dyDescent="0.25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10450609.619999999</v>
      </c>
    </row>
    <row r="155" spans="1:4" s="2" customFormat="1" ht="30" customHeight="1" x14ac:dyDescent="0.25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 x14ac:dyDescent="0.25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 x14ac:dyDescent="0.25">
      <c r="A157" s="6" t="s">
        <v>303</v>
      </c>
      <c r="B157" s="7" t="s">
        <v>304</v>
      </c>
      <c r="C157" s="13">
        <v>0</v>
      </c>
      <c r="D157" s="13">
        <v>10450609.619999999</v>
      </c>
    </row>
    <row r="158" spans="1:4" s="2" customFormat="1" ht="30" customHeight="1" x14ac:dyDescent="0.25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 x14ac:dyDescent="0.25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 x14ac:dyDescent="0.25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 x14ac:dyDescent="0.25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 x14ac:dyDescent="0.25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 x14ac:dyDescent="0.25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 x14ac:dyDescent="0.25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 x14ac:dyDescent="0.25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 x14ac:dyDescent="0.25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 x14ac:dyDescent="0.25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 x14ac:dyDescent="0.25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 x14ac:dyDescent="0.25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 x14ac:dyDescent="0.25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 x14ac:dyDescent="0.25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 x14ac:dyDescent="0.25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 x14ac:dyDescent="0.25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 x14ac:dyDescent="0.25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 x14ac:dyDescent="0.25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 x14ac:dyDescent="0.25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57891401.829999991</v>
      </c>
    </row>
    <row r="177" spans="1:4" s="2" customFormat="1" ht="30" customHeight="1" x14ac:dyDescent="0.25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 x14ac:dyDescent="0.25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 x14ac:dyDescent="0.25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 x14ac:dyDescent="0.25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 x14ac:dyDescent="0.25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57891401.829999991</v>
      </c>
    </row>
    <row r="182" spans="1:4" s="2" customFormat="1" ht="30" customHeight="1" x14ac:dyDescent="0.25">
      <c r="A182" s="14" t="s">
        <v>353</v>
      </c>
      <c r="B182" s="15" t="s">
        <v>354</v>
      </c>
      <c r="C182" s="13">
        <v>0</v>
      </c>
      <c r="D182" s="13">
        <v>15635830.77</v>
      </c>
    </row>
    <row r="183" spans="1:4" s="2" customFormat="1" ht="30" customHeight="1" x14ac:dyDescent="0.25">
      <c r="A183" s="14" t="s">
        <v>355</v>
      </c>
      <c r="B183" s="15" t="s">
        <v>356</v>
      </c>
      <c r="C183" s="13">
        <v>0</v>
      </c>
      <c r="D183" s="13">
        <v>44465998.329999998</v>
      </c>
    </row>
    <row r="184" spans="1:4" s="2" customFormat="1" ht="30" customHeight="1" x14ac:dyDescent="0.25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 x14ac:dyDescent="0.25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 x14ac:dyDescent="0.25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 x14ac:dyDescent="0.25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 x14ac:dyDescent="0.25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 x14ac:dyDescent="0.25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 x14ac:dyDescent="0.25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 x14ac:dyDescent="0.25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 x14ac:dyDescent="0.25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 x14ac:dyDescent="0.25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 x14ac:dyDescent="0.25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 x14ac:dyDescent="0.25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 x14ac:dyDescent="0.25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 x14ac:dyDescent="0.25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 x14ac:dyDescent="0.25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 x14ac:dyDescent="0.25">
      <c r="A199" s="14" t="s">
        <v>387</v>
      </c>
      <c r="B199" s="15" t="s">
        <v>388</v>
      </c>
      <c r="C199" s="16">
        <f>C200+C247+C260</f>
        <v>0</v>
      </c>
      <c r="D199" s="16">
        <f>D200+D247+D260</f>
        <v>52088359.879999995</v>
      </c>
    </row>
    <row r="200" spans="1:4" s="1" customFormat="1" ht="30" customHeight="1" x14ac:dyDescent="0.25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4777545.080000001</v>
      </c>
    </row>
    <row r="201" spans="1:4" s="1" customFormat="1" ht="30" customHeight="1" x14ac:dyDescent="0.25">
      <c r="A201" s="14" t="s">
        <v>391</v>
      </c>
      <c r="B201" s="15" t="s">
        <v>392</v>
      </c>
      <c r="C201" s="16">
        <f>SUM(C202:C209)</f>
        <v>0</v>
      </c>
      <c r="D201" s="16">
        <f>SUM(D202:D209)</f>
        <v>2028360.62</v>
      </c>
    </row>
    <row r="202" spans="1:4" s="1" customFormat="1" ht="30" customHeight="1" x14ac:dyDescent="0.25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 x14ac:dyDescent="0.25">
      <c r="A203" s="6" t="s">
        <v>395</v>
      </c>
      <c r="B203" s="7" t="s">
        <v>396</v>
      </c>
      <c r="C203" s="13">
        <v>0</v>
      </c>
      <c r="D203" s="13">
        <v>2028060.62</v>
      </c>
    </row>
    <row r="204" spans="1:4" s="1" customFormat="1" ht="30" customHeight="1" x14ac:dyDescent="0.25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 x14ac:dyDescent="0.25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 x14ac:dyDescent="0.25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 x14ac:dyDescent="0.25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 x14ac:dyDescent="0.25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 x14ac:dyDescent="0.25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 x14ac:dyDescent="0.25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 x14ac:dyDescent="0.25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 x14ac:dyDescent="0.25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 x14ac:dyDescent="0.25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 x14ac:dyDescent="0.25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 x14ac:dyDescent="0.25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 x14ac:dyDescent="0.25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 x14ac:dyDescent="0.25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 x14ac:dyDescent="0.25">
      <c r="A218" s="14" t="s">
        <v>425</v>
      </c>
      <c r="B218" s="15" t="s">
        <v>426</v>
      </c>
      <c r="C218" s="16">
        <f>SUM(C219:C223)</f>
        <v>0</v>
      </c>
      <c r="D218" s="16">
        <f>SUM(D219:D223)</f>
        <v>2203653.7800000003</v>
      </c>
    </row>
    <row r="219" spans="1:4" s="1" customFormat="1" ht="30" customHeight="1" x14ac:dyDescent="0.25">
      <c r="A219" s="6" t="s">
        <v>427</v>
      </c>
      <c r="B219" s="7" t="s">
        <v>428</v>
      </c>
      <c r="C219" s="13">
        <v>0</v>
      </c>
      <c r="D219" s="13">
        <v>63894.22</v>
      </c>
    </row>
    <row r="220" spans="1:4" s="1" customFormat="1" ht="30" customHeight="1" x14ac:dyDescent="0.25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 x14ac:dyDescent="0.25">
      <c r="A221" s="6" t="s">
        <v>431</v>
      </c>
      <c r="B221" s="7" t="s">
        <v>432</v>
      </c>
      <c r="C221" s="13">
        <v>0</v>
      </c>
      <c r="D221" s="13">
        <v>2122819.2400000002</v>
      </c>
    </row>
    <row r="222" spans="1:4" s="1" customFormat="1" ht="30" customHeight="1" x14ac:dyDescent="0.25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 x14ac:dyDescent="0.25">
      <c r="A223" s="6" t="s">
        <v>435</v>
      </c>
      <c r="B223" s="7" t="s">
        <v>436</v>
      </c>
      <c r="C223" s="13">
        <v>0</v>
      </c>
      <c r="D223" s="13">
        <v>7075.32</v>
      </c>
    </row>
    <row r="224" spans="1:4" s="1" customFormat="1" ht="30" customHeight="1" x14ac:dyDescent="0.25">
      <c r="A224" s="14" t="s">
        <v>437</v>
      </c>
      <c r="B224" s="19" t="s">
        <v>438</v>
      </c>
      <c r="C224" s="16">
        <f>SUM(C225:C228)</f>
        <v>0</v>
      </c>
      <c r="D224" s="16">
        <f>SUM(D225:D228)</f>
        <v>534212.9</v>
      </c>
    </row>
    <row r="225" spans="1:4" s="1" customFormat="1" ht="30" customHeight="1" x14ac:dyDescent="0.25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 x14ac:dyDescent="0.25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 x14ac:dyDescent="0.25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 x14ac:dyDescent="0.25">
      <c r="A228" s="6" t="s">
        <v>445</v>
      </c>
      <c r="B228" s="7" t="s">
        <v>446</v>
      </c>
      <c r="C228" s="13">
        <v>0</v>
      </c>
      <c r="D228" s="13">
        <v>53903.99</v>
      </c>
    </row>
    <row r="229" spans="1:4" s="1" customFormat="1" ht="30" customHeight="1" x14ac:dyDescent="0.25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 x14ac:dyDescent="0.25">
      <c r="A230" s="32">
        <v>4161</v>
      </c>
      <c r="B230" s="7" t="s">
        <v>779</v>
      </c>
      <c r="C230" s="33"/>
      <c r="D230" s="33"/>
    </row>
    <row r="231" spans="1:4" s="1" customFormat="1" ht="30" customHeight="1" x14ac:dyDescent="0.25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 x14ac:dyDescent="0.25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 x14ac:dyDescent="0.25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 x14ac:dyDescent="0.25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 x14ac:dyDescent="0.25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 x14ac:dyDescent="0.25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 x14ac:dyDescent="0.25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 x14ac:dyDescent="0.25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 x14ac:dyDescent="0.25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 x14ac:dyDescent="0.25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 x14ac:dyDescent="0.25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 x14ac:dyDescent="0.25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 x14ac:dyDescent="0.25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 x14ac:dyDescent="0.25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 x14ac:dyDescent="0.25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 x14ac:dyDescent="0.25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 x14ac:dyDescent="0.25">
      <c r="A247" s="14" t="s">
        <v>474</v>
      </c>
      <c r="B247" s="15" t="s">
        <v>475</v>
      </c>
      <c r="C247" s="16">
        <f>C248+C253</f>
        <v>0</v>
      </c>
      <c r="D247" s="16">
        <f>D248+D253</f>
        <v>47319123.789999999</v>
      </c>
    </row>
    <row r="248" spans="1:4" s="1" customFormat="1" ht="30" customHeight="1" x14ac:dyDescent="0.25">
      <c r="A248" s="14" t="s">
        <v>476</v>
      </c>
      <c r="B248" s="15" t="s">
        <v>477</v>
      </c>
      <c r="C248" s="16">
        <f>SUM(C249:C252)</f>
        <v>0</v>
      </c>
      <c r="D248" s="16">
        <f>SUM(D249:D252)</f>
        <v>47319123.789999999</v>
      </c>
    </row>
    <row r="249" spans="1:4" s="1" customFormat="1" ht="30" customHeight="1" x14ac:dyDescent="0.25">
      <c r="A249" s="6" t="s">
        <v>478</v>
      </c>
      <c r="B249" s="7" t="s">
        <v>479</v>
      </c>
      <c r="C249" s="13">
        <v>0</v>
      </c>
      <c r="D249" s="13">
        <v>28051640.039999999</v>
      </c>
    </row>
    <row r="250" spans="1:4" s="1" customFormat="1" ht="30" customHeight="1" x14ac:dyDescent="0.25">
      <c r="A250" s="6" t="s">
        <v>480</v>
      </c>
      <c r="B250" s="7" t="s">
        <v>346</v>
      </c>
      <c r="C250" s="13">
        <v>0</v>
      </c>
      <c r="D250" s="13">
        <v>13023963.029999999</v>
      </c>
    </row>
    <row r="251" spans="1:4" s="1" customFormat="1" ht="30" customHeight="1" x14ac:dyDescent="0.25">
      <c r="A251" s="6" t="s">
        <v>481</v>
      </c>
      <c r="B251" s="7" t="s">
        <v>482</v>
      </c>
      <c r="C251" s="13">
        <v>0</v>
      </c>
      <c r="D251" s="13">
        <v>6243520.7199999997</v>
      </c>
    </row>
    <row r="252" spans="1:4" s="1" customFormat="1" ht="30" customHeight="1" x14ac:dyDescent="0.25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 x14ac:dyDescent="0.25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 x14ac:dyDescent="0.25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 x14ac:dyDescent="0.25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 x14ac:dyDescent="0.25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 x14ac:dyDescent="0.25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 x14ac:dyDescent="0.25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 x14ac:dyDescent="0.25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 x14ac:dyDescent="0.25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-8308.99</v>
      </c>
    </row>
    <row r="261" spans="1:4" s="1" customFormat="1" ht="30" customHeight="1" x14ac:dyDescent="0.25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 x14ac:dyDescent="0.25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 x14ac:dyDescent="0.25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 x14ac:dyDescent="0.25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 x14ac:dyDescent="0.25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 x14ac:dyDescent="0.25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 x14ac:dyDescent="0.25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 x14ac:dyDescent="0.25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 x14ac:dyDescent="0.25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 x14ac:dyDescent="0.25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 x14ac:dyDescent="0.25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 x14ac:dyDescent="0.25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 x14ac:dyDescent="0.25">
      <c r="A273" s="14" t="s">
        <v>520</v>
      </c>
      <c r="B273" s="15" t="s">
        <v>521</v>
      </c>
      <c r="C273" s="16">
        <f>SUM(C274:C280)</f>
        <v>0</v>
      </c>
      <c r="D273" s="16">
        <f>SUM(D274:D280)</f>
        <v>-8309</v>
      </c>
    </row>
    <row r="274" spans="1:4" s="1" customFormat="1" ht="30" customHeight="1" x14ac:dyDescent="0.25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 x14ac:dyDescent="0.25">
      <c r="A275" s="6" t="s">
        <v>524</v>
      </c>
      <c r="B275" s="7" t="s">
        <v>525</v>
      </c>
      <c r="C275" s="13">
        <v>0</v>
      </c>
      <c r="D275" s="13">
        <v>-8309</v>
      </c>
    </row>
    <row r="276" spans="1:4" s="1" customFormat="1" ht="30" customHeight="1" x14ac:dyDescent="0.25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 x14ac:dyDescent="0.25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 x14ac:dyDescent="0.25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 x14ac:dyDescent="0.25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 x14ac:dyDescent="0.25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 x14ac:dyDescent="0.25">
      <c r="A281" s="14" t="s">
        <v>535</v>
      </c>
      <c r="B281" s="17" t="s">
        <v>536</v>
      </c>
      <c r="C281" s="16">
        <f>C282+C310+C343+C353+C368+C400</f>
        <v>36452529.109999992</v>
      </c>
      <c r="D281" s="16">
        <f>D282+D310+D343+D353+D368</f>
        <v>0</v>
      </c>
    </row>
    <row r="282" spans="1:4" s="3" customFormat="1" ht="30" customHeight="1" x14ac:dyDescent="0.25">
      <c r="A282" s="14" t="s">
        <v>537</v>
      </c>
      <c r="B282" s="17" t="s">
        <v>538</v>
      </c>
      <c r="C282" s="16">
        <f>C283+C290+C300</f>
        <v>32044959.829999998</v>
      </c>
      <c r="D282" s="16">
        <f>D283+D290+D300</f>
        <v>0</v>
      </c>
    </row>
    <row r="283" spans="1:4" s="4" customFormat="1" ht="30" customHeight="1" x14ac:dyDescent="0.25">
      <c r="A283" s="14" t="s">
        <v>539</v>
      </c>
      <c r="B283" s="18" t="s">
        <v>540</v>
      </c>
      <c r="C283" s="16">
        <f>SUM(C284:C289)</f>
        <v>17353418.499999996</v>
      </c>
      <c r="D283" s="16">
        <f>SUM(D284:D289)</f>
        <v>0</v>
      </c>
    </row>
    <row r="284" spans="1:4" s="4" customFormat="1" ht="30" customHeight="1" x14ac:dyDescent="0.25">
      <c r="A284" s="6" t="s">
        <v>541</v>
      </c>
      <c r="B284" s="9" t="s">
        <v>542</v>
      </c>
      <c r="C284" s="13">
        <v>14232746.34</v>
      </c>
      <c r="D284" s="13">
        <v>0</v>
      </c>
    </row>
    <row r="285" spans="1:4" s="4" customFormat="1" ht="30" customHeight="1" x14ac:dyDescent="0.25">
      <c r="A285" s="6" t="s">
        <v>543</v>
      </c>
      <c r="B285" s="9" t="s">
        <v>544</v>
      </c>
      <c r="C285" s="13">
        <v>741150.95</v>
      </c>
      <c r="D285" s="13">
        <v>0</v>
      </c>
    </row>
    <row r="286" spans="1:4" s="4" customFormat="1" ht="30" customHeight="1" x14ac:dyDescent="0.25">
      <c r="A286" s="6" t="s">
        <v>545</v>
      </c>
      <c r="B286" s="9" t="s">
        <v>546</v>
      </c>
      <c r="C286" s="13">
        <v>1709368.63</v>
      </c>
      <c r="D286" s="13">
        <v>0</v>
      </c>
    </row>
    <row r="287" spans="1:4" s="4" customFormat="1" ht="30" customHeight="1" x14ac:dyDescent="0.25">
      <c r="A287" s="6" t="s">
        <v>547</v>
      </c>
      <c r="B287" s="9" t="s">
        <v>548</v>
      </c>
      <c r="C287" s="13">
        <v>605538.74</v>
      </c>
      <c r="D287" s="13">
        <v>0</v>
      </c>
    </row>
    <row r="288" spans="1:4" s="4" customFormat="1" ht="30" customHeight="1" x14ac:dyDescent="0.25">
      <c r="A288" s="6" t="s">
        <v>549</v>
      </c>
      <c r="B288" s="9" t="s">
        <v>550</v>
      </c>
      <c r="C288" s="13">
        <v>64613.84</v>
      </c>
      <c r="D288" s="13">
        <v>0</v>
      </c>
    </row>
    <row r="289" spans="1:4" s="4" customFormat="1" ht="30" customHeight="1" x14ac:dyDescent="0.25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 x14ac:dyDescent="0.25">
      <c r="A290" s="14" t="s">
        <v>553</v>
      </c>
      <c r="B290" s="18" t="s">
        <v>554</v>
      </c>
      <c r="C290" s="16">
        <f>SUM(C291:C299)</f>
        <v>6155076.0300000003</v>
      </c>
      <c r="D290" s="16">
        <f>SUM(D291:D299)</f>
        <v>0</v>
      </c>
    </row>
    <row r="291" spans="1:4" s="4" customFormat="1" ht="30" customHeight="1" x14ac:dyDescent="0.25">
      <c r="A291" s="6" t="s">
        <v>555</v>
      </c>
      <c r="B291" s="9" t="s">
        <v>556</v>
      </c>
      <c r="C291" s="13">
        <v>307856.63</v>
      </c>
      <c r="D291" s="13">
        <v>0</v>
      </c>
    </row>
    <row r="292" spans="1:4" s="4" customFormat="1" ht="30" customHeight="1" x14ac:dyDescent="0.25">
      <c r="A292" s="6" t="s">
        <v>557</v>
      </c>
      <c r="B292" s="9" t="s">
        <v>558</v>
      </c>
      <c r="C292" s="13">
        <v>106846.17</v>
      </c>
      <c r="D292" s="13">
        <v>0</v>
      </c>
    </row>
    <row r="293" spans="1:4" s="4" customFormat="1" ht="30" customHeight="1" x14ac:dyDescent="0.25">
      <c r="A293" s="6" t="s">
        <v>559</v>
      </c>
      <c r="B293" s="9" t="s">
        <v>560</v>
      </c>
      <c r="C293" s="13">
        <v>3190.86</v>
      </c>
      <c r="D293" s="13">
        <v>0</v>
      </c>
    </row>
    <row r="294" spans="1:4" s="4" customFormat="1" ht="30" customHeight="1" x14ac:dyDescent="0.25">
      <c r="A294" s="6" t="s">
        <v>561</v>
      </c>
      <c r="B294" s="9" t="s">
        <v>562</v>
      </c>
      <c r="C294" s="13">
        <v>1302867.8</v>
      </c>
      <c r="D294" s="13">
        <v>0</v>
      </c>
    </row>
    <row r="295" spans="1:4" s="4" customFormat="1" ht="30" customHeight="1" x14ac:dyDescent="0.25">
      <c r="A295" s="6" t="s">
        <v>563</v>
      </c>
      <c r="B295" s="9" t="s">
        <v>564</v>
      </c>
      <c r="C295" s="13">
        <v>261985.97</v>
      </c>
      <c r="D295" s="13">
        <v>0</v>
      </c>
    </row>
    <row r="296" spans="1:4" s="4" customFormat="1" ht="30" customHeight="1" x14ac:dyDescent="0.25">
      <c r="A296" s="6" t="s">
        <v>565</v>
      </c>
      <c r="B296" s="9" t="s">
        <v>566</v>
      </c>
      <c r="C296" s="13">
        <v>3576779.22</v>
      </c>
      <c r="D296" s="13">
        <v>0</v>
      </c>
    </row>
    <row r="297" spans="1:4" s="4" customFormat="1" ht="30" customHeight="1" x14ac:dyDescent="0.25">
      <c r="A297" s="6" t="s">
        <v>567</v>
      </c>
      <c r="B297" s="9" t="s">
        <v>568</v>
      </c>
      <c r="C297" s="13">
        <v>30377.68</v>
      </c>
      <c r="D297" s="13">
        <v>0</v>
      </c>
    </row>
    <row r="298" spans="1:4" s="4" customFormat="1" ht="30" customHeight="1" x14ac:dyDescent="0.25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 x14ac:dyDescent="0.25">
      <c r="A299" s="6" t="s">
        <v>571</v>
      </c>
      <c r="B299" s="9" t="s">
        <v>572</v>
      </c>
      <c r="C299" s="13">
        <v>565171.69999999995</v>
      </c>
      <c r="D299" s="13">
        <v>0</v>
      </c>
    </row>
    <row r="300" spans="1:4" s="4" customFormat="1" ht="30" customHeight="1" x14ac:dyDescent="0.25">
      <c r="A300" s="14" t="s">
        <v>573</v>
      </c>
      <c r="B300" s="18" t="s">
        <v>574</v>
      </c>
      <c r="C300" s="16">
        <f>SUM(C301:C309)</f>
        <v>8536465.3000000007</v>
      </c>
      <c r="D300" s="16">
        <f>SUM(D301:D309)</f>
        <v>0</v>
      </c>
    </row>
    <row r="301" spans="1:4" s="4" customFormat="1" ht="30" customHeight="1" x14ac:dyDescent="0.25">
      <c r="A301" s="6" t="s">
        <v>575</v>
      </c>
      <c r="B301" s="9" t="s">
        <v>576</v>
      </c>
      <c r="C301" s="13">
        <v>5076350.55</v>
      </c>
      <c r="D301" s="13">
        <v>0</v>
      </c>
    </row>
    <row r="302" spans="1:4" s="4" customFormat="1" ht="30" customHeight="1" x14ac:dyDescent="0.25">
      <c r="A302" s="6" t="s">
        <v>577</v>
      </c>
      <c r="B302" s="9" t="s">
        <v>578</v>
      </c>
      <c r="C302" s="13">
        <v>360662.35</v>
      </c>
      <c r="D302" s="13">
        <v>0</v>
      </c>
    </row>
    <row r="303" spans="1:4" s="4" customFormat="1" ht="30" customHeight="1" x14ac:dyDescent="0.25">
      <c r="A303" s="6" t="s">
        <v>579</v>
      </c>
      <c r="B303" s="9" t="s">
        <v>580</v>
      </c>
      <c r="C303" s="13">
        <v>26396</v>
      </c>
      <c r="D303" s="13">
        <v>0</v>
      </c>
    </row>
    <row r="304" spans="1:4" s="4" customFormat="1" ht="30" customHeight="1" x14ac:dyDescent="0.25">
      <c r="A304" s="6" t="s">
        <v>581</v>
      </c>
      <c r="B304" s="9" t="s">
        <v>582</v>
      </c>
      <c r="C304" s="13">
        <v>116919.4</v>
      </c>
      <c r="D304" s="13">
        <v>0</v>
      </c>
    </row>
    <row r="305" spans="1:4" s="4" customFormat="1" ht="30" customHeight="1" x14ac:dyDescent="0.25">
      <c r="A305" s="6" t="s">
        <v>583</v>
      </c>
      <c r="B305" s="9" t="s">
        <v>584</v>
      </c>
      <c r="C305" s="13">
        <v>1150852.07</v>
      </c>
      <c r="D305" s="13">
        <v>0</v>
      </c>
    </row>
    <row r="306" spans="1:4" s="4" customFormat="1" ht="30" customHeight="1" x14ac:dyDescent="0.25">
      <c r="A306" s="6" t="s">
        <v>585</v>
      </c>
      <c r="B306" s="9" t="s">
        <v>586</v>
      </c>
      <c r="C306" s="13">
        <v>44591.839999999997</v>
      </c>
      <c r="D306" s="13">
        <v>0</v>
      </c>
    </row>
    <row r="307" spans="1:4" s="4" customFormat="1" ht="30" customHeight="1" x14ac:dyDescent="0.25">
      <c r="A307" s="6" t="s">
        <v>587</v>
      </c>
      <c r="B307" s="9" t="s">
        <v>588</v>
      </c>
      <c r="C307" s="13">
        <v>226825.36</v>
      </c>
      <c r="D307" s="13">
        <v>0</v>
      </c>
    </row>
    <row r="308" spans="1:4" s="4" customFormat="1" ht="30" customHeight="1" x14ac:dyDescent="0.25">
      <c r="A308" s="6" t="s">
        <v>589</v>
      </c>
      <c r="B308" s="9" t="s">
        <v>590</v>
      </c>
      <c r="C308" s="13">
        <v>1244014.97</v>
      </c>
      <c r="D308" s="13">
        <v>0</v>
      </c>
    </row>
    <row r="309" spans="1:4" s="4" customFormat="1" ht="30" customHeight="1" x14ac:dyDescent="0.25">
      <c r="A309" s="6" t="s">
        <v>591</v>
      </c>
      <c r="B309" s="9" t="s">
        <v>592</v>
      </c>
      <c r="C309" s="13">
        <v>289852.76</v>
      </c>
      <c r="D309" s="13">
        <v>0</v>
      </c>
    </row>
    <row r="310" spans="1:4" s="4" customFormat="1" ht="30" customHeight="1" x14ac:dyDescent="0.25">
      <c r="A310" s="14" t="s">
        <v>593</v>
      </c>
      <c r="B310" s="18" t="s">
        <v>594</v>
      </c>
      <c r="C310" s="16">
        <f>C311+C317+C320+C325+C329+C332+C334+C340</f>
        <v>3299207.91</v>
      </c>
      <c r="D310" s="16">
        <f>D311+D317+D320+D325+D329+D332+D334+D340</f>
        <v>0</v>
      </c>
    </row>
    <row r="311" spans="1:4" s="4" customFormat="1" ht="30" customHeight="1" x14ac:dyDescent="0.25">
      <c r="A311" s="14" t="s">
        <v>595</v>
      </c>
      <c r="B311" s="18" t="s">
        <v>486</v>
      </c>
      <c r="C311" s="16">
        <f>SUM(C312:C316)</f>
        <v>1923847.3399999999</v>
      </c>
      <c r="D311" s="16">
        <f>SUM(D312:D316)</f>
        <v>0</v>
      </c>
    </row>
    <row r="312" spans="1:4" s="4" customFormat="1" ht="30" customHeight="1" x14ac:dyDescent="0.25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 x14ac:dyDescent="0.25">
      <c r="A313" s="6" t="s">
        <v>598</v>
      </c>
      <c r="B313" s="7" t="s">
        <v>599</v>
      </c>
      <c r="C313" s="13">
        <v>536332.68999999994</v>
      </c>
      <c r="D313" s="13">
        <v>0</v>
      </c>
    </row>
    <row r="314" spans="1:4" s="4" customFormat="1" ht="30" customHeight="1" x14ac:dyDescent="0.25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 x14ac:dyDescent="0.25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 x14ac:dyDescent="0.25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 x14ac:dyDescent="0.25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 x14ac:dyDescent="0.25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 x14ac:dyDescent="0.25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 x14ac:dyDescent="0.25">
      <c r="A320" s="14" t="s">
        <v>611</v>
      </c>
      <c r="B320" s="18" t="s">
        <v>492</v>
      </c>
      <c r="C320" s="16">
        <f>SUM(C321:C324)</f>
        <v>954961.32000000007</v>
      </c>
      <c r="D320" s="16">
        <f>SUM(D321:D324)</f>
        <v>0</v>
      </c>
    </row>
    <row r="321" spans="1:4" s="4" customFormat="1" ht="30" customHeight="1" x14ac:dyDescent="0.25">
      <c r="A321" s="6" t="s">
        <v>612</v>
      </c>
      <c r="B321" s="7" t="s">
        <v>613</v>
      </c>
      <c r="C321" s="13">
        <v>105029.92</v>
      </c>
      <c r="D321" s="13">
        <v>0</v>
      </c>
    </row>
    <row r="322" spans="1:4" s="5" customFormat="1" ht="30" customHeight="1" x14ac:dyDescent="0.25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 x14ac:dyDescent="0.25">
      <c r="A323" s="6" t="s">
        <v>616</v>
      </c>
      <c r="B323" s="7" t="s">
        <v>617</v>
      </c>
      <c r="C323" s="13">
        <v>782045.4</v>
      </c>
      <c r="D323" s="13">
        <v>0</v>
      </c>
    </row>
    <row r="324" spans="1:4" s="4" customFormat="1" ht="30" customHeight="1" x14ac:dyDescent="0.25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 x14ac:dyDescent="0.25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 x14ac:dyDescent="0.25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 x14ac:dyDescent="0.25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 x14ac:dyDescent="0.25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 x14ac:dyDescent="0.25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 x14ac:dyDescent="0.25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 x14ac:dyDescent="0.25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 x14ac:dyDescent="0.25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 x14ac:dyDescent="0.25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 x14ac:dyDescent="0.25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 x14ac:dyDescent="0.25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 x14ac:dyDescent="0.25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 x14ac:dyDescent="0.25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 x14ac:dyDescent="0.25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 x14ac:dyDescent="0.25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 x14ac:dyDescent="0.25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 x14ac:dyDescent="0.25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 x14ac:dyDescent="0.25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 x14ac:dyDescent="0.25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 x14ac:dyDescent="0.25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 x14ac:dyDescent="0.25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 x14ac:dyDescent="0.25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 x14ac:dyDescent="0.25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 x14ac:dyDescent="0.25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 x14ac:dyDescent="0.25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 x14ac:dyDescent="0.25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 x14ac:dyDescent="0.25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 x14ac:dyDescent="0.25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 x14ac:dyDescent="0.25">
      <c r="A353" s="14" t="s">
        <v>669</v>
      </c>
      <c r="B353" s="15" t="s">
        <v>670</v>
      </c>
      <c r="C353" s="16">
        <f>C354+C357+C360+C363+C365</f>
        <v>1108361.3700000001</v>
      </c>
      <c r="D353" s="16">
        <f>D354+D357+D360+D363+D365</f>
        <v>0</v>
      </c>
    </row>
    <row r="354" spans="1:4" s="4" customFormat="1" ht="30" customHeight="1" x14ac:dyDescent="0.25">
      <c r="A354" s="14" t="s">
        <v>671</v>
      </c>
      <c r="B354" s="18" t="s">
        <v>672</v>
      </c>
      <c r="C354" s="16">
        <f>SUM(C355:C356)</f>
        <v>1108361.3700000001</v>
      </c>
      <c r="D354" s="16">
        <f>SUM(D355:D356)</f>
        <v>0</v>
      </c>
    </row>
    <row r="355" spans="1:4" s="4" customFormat="1" ht="30" customHeight="1" x14ac:dyDescent="0.25">
      <c r="A355" s="6" t="s">
        <v>673</v>
      </c>
      <c r="B355" s="7" t="s">
        <v>674</v>
      </c>
      <c r="C355" s="13">
        <v>1108361.3700000001</v>
      </c>
      <c r="D355" s="13">
        <v>0</v>
      </c>
    </row>
    <row r="356" spans="1:4" s="4" customFormat="1" ht="30" customHeight="1" x14ac:dyDescent="0.25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 x14ac:dyDescent="0.25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 x14ac:dyDescent="0.25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 x14ac:dyDescent="0.25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 x14ac:dyDescent="0.25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 x14ac:dyDescent="0.25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 x14ac:dyDescent="0.25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 x14ac:dyDescent="0.25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 x14ac:dyDescent="0.25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 x14ac:dyDescent="0.25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 x14ac:dyDescent="0.25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 x14ac:dyDescent="0.25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 x14ac:dyDescent="0.25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 x14ac:dyDescent="0.25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 x14ac:dyDescent="0.25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 x14ac:dyDescent="0.25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 x14ac:dyDescent="0.25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 x14ac:dyDescent="0.25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 x14ac:dyDescent="0.25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 x14ac:dyDescent="0.25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 x14ac:dyDescent="0.25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 x14ac:dyDescent="0.25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 x14ac:dyDescent="0.25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 x14ac:dyDescent="0.25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 x14ac:dyDescent="0.25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 x14ac:dyDescent="0.25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 x14ac:dyDescent="0.25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 x14ac:dyDescent="0.25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 x14ac:dyDescent="0.25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 x14ac:dyDescent="0.25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 x14ac:dyDescent="0.25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 x14ac:dyDescent="0.25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 x14ac:dyDescent="0.25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 x14ac:dyDescent="0.25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 x14ac:dyDescent="0.25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 x14ac:dyDescent="0.25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 x14ac:dyDescent="0.25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 x14ac:dyDescent="0.25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 x14ac:dyDescent="0.25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 x14ac:dyDescent="0.25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 x14ac:dyDescent="0.25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 x14ac:dyDescent="0.25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 x14ac:dyDescent="0.25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 x14ac:dyDescent="0.25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 x14ac:dyDescent="0.25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 x14ac:dyDescent="0.25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 x14ac:dyDescent="0.25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 x14ac:dyDescent="0.25">
      <c r="A403" s="14" t="s">
        <v>757</v>
      </c>
      <c r="B403" s="18" t="s">
        <v>758</v>
      </c>
      <c r="C403" s="16">
        <f>SUM(C404:C406)</f>
        <v>15635830.77</v>
      </c>
      <c r="D403" s="16">
        <f>SUM(D404:D406)</f>
        <v>0</v>
      </c>
    </row>
    <row r="404" spans="1:4" s="2" customFormat="1" ht="30" customHeight="1" x14ac:dyDescent="0.25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 x14ac:dyDescent="0.25">
      <c r="A405" s="6" t="s">
        <v>761</v>
      </c>
      <c r="B405" s="9" t="s">
        <v>762</v>
      </c>
      <c r="C405" s="13">
        <v>15635830.77</v>
      </c>
      <c r="D405" s="13">
        <v>0</v>
      </c>
    </row>
    <row r="406" spans="1:4" s="2" customFormat="1" ht="30" customHeight="1" x14ac:dyDescent="0.25">
      <c r="A406" s="6" t="s">
        <v>763</v>
      </c>
      <c r="B406" s="9" t="s">
        <v>764</v>
      </c>
      <c r="C406" s="13">
        <v>0</v>
      </c>
      <c r="D406" s="13">
        <v>0</v>
      </c>
    </row>
    <row r="407" spans="1:4" x14ac:dyDescent="0.25">
      <c r="A407" s="10"/>
      <c r="B407" s="11"/>
      <c r="C407" s="26"/>
      <c r="D407" s="26"/>
    </row>
    <row r="412" spans="1:4" x14ac:dyDescent="0.25">
      <c r="B412" s="24" t="s">
        <v>782</v>
      </c>
      <c r="C412" s="146" t="s">
        <v>783</v>
      </c>
      <c r="D412" s="146"/>
    </row>
    <row r="413" spans="1:4" x14ac:dyDescent="0.25">
      <c r="B413" s="24" t="s">
        <v>784</v>
      </c>
      <c r="C413" s="25" t="s">
        <v>785</v>
      </c>
      <c r="D413" s="25"/>
    </row>
    <row r="414" spans="1:4" ht="29.25" x14ac:dyDescent="0.35">
      <c r="B414" s="145" t="s">
        <v>786</v>
      </c>
      <c r="C414" s="145"/>
      <c r="D414" s="145"/>
    </row>
    <row r="416" spans="1:4" x14ac:dyDescent="0.25">
      <c r="B416" t="s">
        <v>770</v>
      </c>
    </row>
  </sheetData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opLeftCell="A124" workbookViewId="0">
      <selection activeCell="B152" sqref="B152"/>
    </sheetView>
  </sheetViews>
  <sheetFormatPr baseColWidth="10" defaultRowHeight="11.25" x14ac:dyDescent="0.2"/>
  <cols>
    <col min="1" max="1" width="7" style="38" customWidth="1"/>
    <col min="2" max="2" width="67.5703125" style="38" customWidth="1"/>
    <col min="3" max="4" width="14.7109375" style="76" customWidth="1"/>
    <col min="5" max="5" width="0.7109375" style="38" customWidth="1"/>
    <col min="6" max="6" width="7.140625" style="38" customWidth="1"/>
    <col min="7" max="7" width="57.85546875" style="38" customWidth="1"/>
    <col min="8" max="9" width="14.7109375" style="76" customWidth="1"/>
    <col min="10" max="16384" width="11.42578125" style="38"/>
  </cols>
  <sheetData>
    <row r="1" spans="1:9" ht="5.25" customHeight="1" x14ac:dyDescent="0.25">
      <c r="A1" s="34"/>
      <c r="B1" s="35"/>
      <c r="C1" s="36"/>
      <c r="D1" s="36"/>
      <c r="E1" s="35"/>
      <c r="F1" s="35"/>
      <c r="G1" s="35"/>
      <c r="H1" s="36"/>
      <c r="I1" s="37"/>
    </row>
    <row r="2" spans="1:9" ht="18.75" x14ac:dyDescent="0.3">
      <c r="A2" s="150" t="s">
        <v>780</v>
      </c>
      <c r="B2" s="151"/>
      <c r="C2" s="151"/>
      <c r="D2" s="151"/>
      <c r="E2" s="151"/>
      <c r="F2" s="151"/>
      <c r="G2" s="151"/>
      <c r="H2" s="151"/>
      <c r="I2" s="152"/>
    </row>
    <row r="3" spans="1:9" ht="18.75" x14ac:dyDescent="0.3">
      <c r="A3" s="150" t="s">
        <v>787</v>
      </c>
      <c r="B3" s="151"/>
      <c r="C3" s="151"/>
      <c r="D3" s="151"/>
      <c r="E3" s="151"/>
      <c r="F3" s="151"/>
      <c r="G3" s="151"/>
      <c r="H3" s="151"/>
      <c r="I3" s="152"/>
    </row>
    <row r="4" spans="1:9" ht="18.75" x14ac:dyDescent="0.3">
      <c r="A4" s="153" t="s">
        <v>781</v>
      </c>
      <c r="B4" s="154"/>
      <c r="C4" s="154"/>
      <c r="D4" s="154"/>
      <c r="E4" s="154"/>
      <c r="F4" s="154"/>
      <c r="G4" s="154"/>
      <c r="H4" s="154"/>
      <c r="I4" s="155"/>
    </row>
    <row r="5" spans="1:9" ht="3.75" customHeight="1" x14ac:dyDescent="0.25">
      <c r="A5" s="39"/>
      <c r="B5" s="39"/>
      <c r="C5" s="40"/>
      <c r="D5" s="40"/>
      <c r="E5" s="39"/>
      <c r="F5" s="39"/>
      <c r="G5" s="39"/>
      <c r="H5" s="40"/>
      <c r="I5" s="40"/>
    </row>
    <row r="6" spans="1:9" ht="12.75" x14ac:dyDescent="0.2">
      <c r="A6" s="41" t="s">
        <v>788</v>
      </c>
      <c r="B6" s="42" t="s">
        <v>5</v>
      </c>
      <c r="C6" s="43" t="s">
        <v>789</v>
      </c>
      <c r="D6" s="44" t="s">
        <v>790</v>
      </c>
      <c r="E6" s="45"/>
      <c r="F6" s="41" t="s">
        <v>788</v>
      </c>
      <c r="G6" s="42" t="s">
        <v>198</v>
      </c>
      <c r="H6" s="43" t="s">
        <v>789</v>
      </c>
      <c r="I6" s="44" t="s">
        <v>790</v>
      </c>
    </row>
    <row r="7" spans="1:9" x14ac:dyDescent="0.2">
      <c r="A7" s="46"/>
      <c r="B7" s="47" t="s">
        <v>7</v>
      </c>
      <c r="C7" s="48"/>
      <c r="D7" s="49"/>
      <c r="E7" s="50"/>
      <c r="F7" s="46"/>
      <c r="G7" s="47" t="s">
        <v>200</v>
      </c>
      <c r="H7" s="51"/>
      <c r="I7" s="52"/>
    </row>
    <row r="8" spans="1:9" x14ac:dyDescent="0.2">
      <c r="A8" s="46" t="s">
        <v>8</v>
      </c>
      <c r="B8" s="47" t="s">
        <v>9</v>
      </c>
      <c r="C8" s="53">
        <f>SUM(C9:C15)</f>
        <v>2761808.27</v>
      </c>
      <c r="D8" s="54">
        <f>SUM(D9:D15)</f>
        <v>21931293.27</v>
      </c>
      <c r="E8" s="50"/>
      <c r="F8" s="46" t="s">
        <v>201</v>
      </c>
      <c r="G8" s="47" t="s">
        <v>202</v>
      </c>
      <c r="H8" s="53">
        <f>SUM(H9:H17)</f>
        <v>2167288.17</v>
      </c>
      <c r="I8" s="54">
        <f>SUM(I9:I17)</f>
        <v>2737740.2800000003</v>
      </c>
    </row>
    <row r="9" spans="1:9" x14ac:dyDescent="0.2">
      <c r="A9" s="55" t="s">
        <v>10</v>
      </c>
      <c r="B9" s="56" t="s">
        <v>11</v>
      </c>
      <c r="C9" s="51">
        <v>130733.99</v>
      </c>
      <c r="D9" s="52">
        <v>59183.78</v>
      </c>
      <c r="E9" s="50"/>
      <c r="F9" s="55" t="s">
        <v>203</v>
      </c>
      <c r="G9" s="56" t="s">
        <v>204</v>
      </c>
      <c r="H9" s="51">
        <v>746520.8</v>
      </c>
      <c r="I9" s="52">
        <v>772115.84</v>
      </c>
    </row>
    <row r="10" spans="1:9" x14ac:dyDescent="0.2">
      <c r="A10" s="55" t="s">
        <v>12</v>
      </c>
      <c r="B10" s="56" t="s">
        <v>13</v>
      </c>
      <c r="C10" s="51">
        <v>2631074.2799999998</v>
      </c>
      <c r="D10" s="52">
        <v>21872109.489999998</v>
      </c>
      <c r="E10" s="50"/>
      <c r="F10" s="55" t="s">
        <v>205</v>
      </c>
      <c r="G10" s="56" t="s">
        <v>206</v>
      </c>
      <c r="H10" s="51">
        <v>1077520.04</v>
      </c>
      <c r="I10" s="52">
        <v>1146535.6200000001</v>
      </c>
    </row>
    <row r="11" spans="1:9" x14ac:dyDescent="0.2">
      <c r="A11" s="55" t="s">
        <v>14</v>
      </c>
      <c r="B11" s="56" t="s">
        <v>15</v>
      </c>
      <c r="C11" s="51">
        <v>0</v>
      </c>
      <c r="D11" s="52">
        <v>0</v>
      </c>
      <c r="E11" s="50"/>
      <c r="F11" s="55" t="s">
        <v>207</v>
      </c>
      <c r="G11" s="56" t="s">
        <v>208</v>
      </c>
      <c r="H11" s="51">
        <v>0</v>
      </c>
      <c r="I11" s="52">
        <v>0</v>
      </c>
    </row>
    <row r="12" spans="1:9" x14ac:dyDescent="0.2">
      <c r="A12" s="55" t="s">
        <v>16</v>
      </c>
      <c r="B12" s="56" t="s">
        <v>17</v>
      </c>
      <c r="C12" s="51">
        <v>0</v>
      </c>
      <c r="D12" s="52">
        <v>0</v>
      </c>
      <c r="E12" s="50"/>
      <c r="F12" s="55" t="s">
        <v>209</v>
      </c>
      <c r="G12" s="56" t="s">
        <v>210</v>
      </c>
      <c r="H12" s="51">
        <v>0</v>
      </c>
      <c r="I12" s="52">
        <v>0</v>
      </c>
    </row>
    <row r="13" spans="1:9" x14ac:dyDescent="0.2">
      <c r="A13" s="55" t="s">
        <v>18</v>
      </c>
      <c r="B13" s="56" t="s">
        <v>19</v>
      </c>
      <c r="C13" s="51">
        <v>0</v>
      </c>
      <c r="D13" s="52">
        <v>0</v>
      </c>
      <c r="E13" s="50"/>
      <c r="F13" s="55" t="s">
        <v>211</v>
      </c>
      <c r="G13" s="56" t="s">
        <v>212</v>
      </c>
      <c r="H13" s="51">
        <v>0</v>
      </c>
      <c r="I13" s="52">
        <v>0</v>
      </c>
    </row>
    <row r="14" spans="1:9" ht="22.5" x14ac:dyDescent="0.2">
      <c r="A14" s="55" t="s">
        <v>20</v>
      </c>
      <c r="B14" s="56" t="s">
        <v>21</v>
      </c>
      <c r="C14" s="51">
        <v>0</v>
      </c>
      <c r="D14" s="52">
        <v>0</v>
      </c>
      <c r="E14" s="50"/>
      <c r="F14" s="55" t="s">
        <v>213</v>
      </c>
      <c r="G14" s="56" t="s">
        <v>214</v>
      </c>
      <c r="H14" s="51">
        <v>0</v>
      </c>
      <c r="I14" s="52">
        <v>319554.7</v>
      </c>
    </row>
    <row r="15" spans="1:9" x14ac:dyDescent="0.2">
      <c r="A15" s="55" t="s">
        <v>22</v>
      </c>
      <c r="B15" s="56" t="s">
        <v>23</v>
      </c>
      <c r="C15" s="51">
        <v>0</v>
      </c>
      <c r="D15" s="52">
        <v>0</v>
      </c>
      <c r="E15" s="50"/>
      <c r="F15" s="55" t="s">
        <v>215</v>
      </c>
      <c r="G15" s="56" t="s">
        <v>216</v>
      </c>
      <c r="H15" s="51">
        <v>343247.33</v>
      </c>
      <c r="I15" s="52">
        <v>499534.12</v>
      </c>
    </row>
    <row r="16" spans="1:9" x14ac:dyDescent="0.2">
      <c r="A16" s="55"/>
      <c r="B16" s="56"/>
      <c r="C16" s="51"/>
      <c r="D16" s="52"/>
      <c r="E16" s="50"/>
      <c r="F16" s="55" t="s">
        <v>217</v>
      </c>
      <c r="G16" s="56" t="s">
        <v>218</v>
      </c>
      <c r="H16" s="51">
        <v>0</v>
      </c>
      <c r="I16" s="52">
        <v>0</v>
      </c>
    </row>
    <row r="17" spans="1:9" x14ac:dyDescent="0.2">
      <c r="A17" s="46" t="s">
        <v>24</v>
      </c>
      <c r="B17" s="47" t="s">
        <v>25</v>
      </c>
      <c r="C17" s="53">
        <f>SUM(C18:C24)</f>
        <v>0</v>
      </c>
      <c r="D17" s="54">
        <f>SUM(D18:D24)</f>
        <v>0</v>
      </c>
      <c r="E17" s="50"/>
      <c r="F17" s="55" t="s">
        <v>219</v>
      </c>
      <c r="G17" s="56" t="s">
        <v>220</v>
      </c>
      <c r="H17" s="51">
        <v>0</v>
      </c>
      <c r="I17" s="52">
        <v>0</v>
      </c>
    </row>
    <row r="18" spans="1:9" x14ac:dyDescent="0.2">
      <c r="A18" s="55" t="s">
        <v>26</v>
      </c>
      <c r="B18" s="56" t="s">
        <v>27</v>
      </c>
      <c r="C18" s="51">
        <v>0</v>
      </c>
      <c r="D18" s="52">
        <v>0</v>
      </c>
      <c r="E18" s="50"/>
      <c r="F18" s="55"/>
      <c r="G18" s="56"/>
      <c r="H18" s="51"/>
      <c r="I18" s="52"/>
    </row>
    <row r="19" spans="1:9" x14ac:dyDescent="0.2">
      <c r="A19" s="55" t="s">
        <v>28</v>
      </c>
      <c r="B19" s="56" t="s">
        <v>29</v>
      </c>
      <c r="C19" s="51">
        <v>0</v>
      </c>
      <c r="D19" s="52">
        <v>0</v>
      </c>
      <c r="E19" s="50"/>
      <c r="F19" s="46" t="s">
        <v>221</v>
      </c>
      <c r="G19" s="47" t="s">
        <v>222</v>
      </c>
      <c r="H19" s="53">
        <f>SUM(H20:H22)</f>
        <v>0</v>
      </c>
      <c r="I19" s="54">
        <f>SUM(I20:I22)</f>
        <v>0</v>
      </c>
    </row>
    <row r="20" spans="1:9" x14ac:dyDescent="0.2">
      <c r="A20" s="55" t="s">
        <v>30</v>
      </c>
      <c r="B20" s="56" t="s">
        <v>31</v>
      </c>
      <c r="C20" s="51">
        <v>0</v>
      </c>
      <c r="D20" s="52">
        <v>0</v>
      </c>
      <c r="E20" s="50"/>
      <c r="F20" s="55" t="s">
        <v>223</v>
      </c>
      <c r="G20" s="56" t="s">
        <v>224</v>
      </c>
      <c r="H20" s="51">
        <v>0</v>
      </c>
      <c r="I20" s="52">
        <v>0</v>
      </c>
    </row>
    <row r="21" spans="1:9" x14ac:dyDescent="0.2">
      <c r="A21" s="55" t="s">
        <v>32</v>
      </c>
      <c r="B21" s="56" t="s">
        <v>33</v>
      </c>
      <c r="C21" s="51">
        <v>0</v>
      </c>
      <c r="D21" s="52">
        <v>0</v>
      </c>
      <c r="E21" s="50"/>
      <c r="F21" s="55" t="s">
        <v>225</v>
      </c>
      <c r="G21" s="56" t="s">
        <v>226</v>
      </c>
      <c r="H21" s="51">
        <v>0</v>
      </c>
      <c r="I21" s="52">
        <v>0</v>
      </c>
    </row>
    <row r="22" spans="1:9" x14ac:dyDescent="0.2">
      <c r="A22" s="55" t="s">
        <v>34</v>
      </c>
      <c r="B22" s="56" t="s">
        <v>35</v>
      </c>
      <c r="C22" s="51">
        <v>0</v>
      </c>
      <c r="D22" s="52">
        <v>0</v>
      </c>
      <c r="E22" s="50"/>
      <c r="F22" s="55" t="s">
        <v>227</v>
      </c>
      <c r="G22" s="56" t="s">
        <v>228</v>
      </c>
      <c r="H22" s="51">
        <v>0</v>
      </c>
      <c r="I22" s="52">
        <v>0</v>
      </c>
    </row>
    <row r="23" spans="1:9" x14ac:dyDescent="0.2">
      <c r="A23" s="55" t="s">
        <v>36</v>
      </c>
      <c r="B23" s="56" t="s">
        <v>37</v>
      </c>
      <c r="C23" s="51">
        <v>0</v>
      </c>
      <c r="D23" s="52">
        <v>0</v>
      </c>
      <c r="E23" s="50"/>
      <c r="F23" s="55"/>
      <c r="G23" s="56"/>
      <c r="H23" s="51"/>
      <c r="I23" s="52"/>
    </row>
    <row r="24" spans="1:9" x14ac:dyDescent="0.2">
      <c r="A24" s="55" t="s">
        <v>38</v>
      </c>
      <c r="B24" s="56" t="s">
        <v>39</v>
      </c>
      <c r="C24" s="51">
        <v>0</v>
      </c>
      <c r="D24" s="52">
        <v>0</v>
      </c>
      <c r="E24" s="50"/>
      <c r="F24" s="46" t="s">
        <v>229</v>
      </c>
      <c r="G24" s="47" t="s">
        <v>230</v>
      </c>
      <c r="H24" s="53">
        <f>SUM(H25:H27)</f>
        <v>135722.82</v>
      </c>
      <c r="I24" s="54">
        <f>SUM(I25:I27)</f>
        <v>566458.67000000004</v>
      </c>
    </row>
    <row r="25" spans="1:9" x14ac:dyDescent="0.2">
      <c r="A25" s="55"/>
      <c r="B25" s="56"/>
      <c r="C25" s="51"/>
      <c r="D25" s="52"/>
      <c r="E25" s="50"/>
      <c r="F25" s="55" t="s">
        <v>231</v>
      </c>
      <c r="G25" s="56" t="s">
        <v>232</v>
      </c>
      <c r="H25" s="51">
        <v>135722.82</v>
      </c>
      <c r="I25" s="52">
        <v>566458.67000000004</v>
      </c>
    </row>
    <row r="26" spans="1:9" x14ac:dyDescent="0.2">
      <c r="A26" s="46" t="s">
        <v>40</v>
      </c>
      <c r="B26" s="47" t="s">
        <v>41</v>
      </c>
      <c r="C26" s="53">
        <f>SUM(C27:C31)</f>
        <v>0</v>
      </c>
      <c r="D26" s="54">
        <f>SUM(D27:D31)</f>
        <v>15400</v>
      </c>
      <c r="E26" s="50"/>
      <c r="F26" s="55" t="s">
        <v>233</v>
      </c>
      <c r="G26" s="56" t="s">
        <v>234</v>
      </c>
      <c r="H26" s="51">
        <v>0</v>
      </c>
      <c r="I26" s="52">
        <v>0</v>
      </c>
    </row>
    <row r="27" spans="1:9" x14ac:dyDescent="0.2">
      <c r="A27" s="55" t="s">
        <v>42</v>
      </c>
      <c r="B27" s="56" t="s">
        <v>43</v>
      </c>
      <c r="C27" s="51">
        <v>0</v>
      </c>
      <c r="D27" s="52">
        <v>15400</v>
      </c>
      <c r="E27" s="50"/>
      <c r="F27" s="55" t="s">
        <v>235</v>
      </c>
      <c r="G27" s="56" t="s">
        <v>236</v>
      </c>
      <c r="H27" s="51">
        <v>0</v>
      </c>
      <c r="I27" s="52">
        <v>0</v>
      </c>
    </row>
    <row r="28" spans="1:9" x14ac:dyDescent="0.2">
      <c r="A28" s="55" t="s">
        <v>44</v>
      </c>
      <c r="B28" s="56" t="s">
        <v>45</v>
      </c>
      <c r="C28" s="51">
        <v>0</v>
      </c>
      <c r="D28" s="52">
        <v>0</v>
      </c>
      <c r="E28" s="50"/>
      <c r="F28" s="55"/>
      <c r="G28" s="56"/>
      <c r="H28" s="51"/>
      <c r="I28" s="52"/>
    </row>
    <row r="29" spans="1:9" x14ac:dyDescent="0.2">
      <c r="A29" s="55" t="s">
        <v>46</v>
      </c>
      <c r="B29" s="56" t="s">
        <v>47</v>
      </c>
      <c r="C29" s="51">
        <v>0</v>
      </c>
      <c r="D29" s="52">
        <v>0</v>
      </c>
      <c r="E29" s="50"/>
      <c r="F29" s="46" t="s">
        <v>237</v>
      </c>
      <c r="G29" s="47" t="s">
        <v>238</v>
      </c>
      <c r="H29" s="53">
        <f>SUM(H30:H31)</f>
        <v>0</v>
      </c>
      <c r="I29" s="54">
        <f>SUM(I30:I31)</f>
        <v>0</v>
      </c>
    </row>
    <row r="30" spans="1:9" x14ac:dyDescent="0.2">
      <c r="A30" s="55" t="s">
        <v>48</v>
      </c>
      <c r="B30" s="56" t="s">
        <v>49</v>
      </c>
      <c r="C30" s="51">
        <v>0</v>
      </c>
      <c r="D30" s="52">
        <v>0</v>
      </c>
      <c r="E30" s="50"/>
      <c r="F30" s="55" t="s">
        <v>239</v>
      </c>
      <c r="G30" s="56" t="s">
        <v>240</v>
      </c>
      <c r="H30" s="51">
        <v>0</v>
      </c>
      <c r="I30" s="52">
        <v>0</v>
      </c>
    </row>
    <row r="31" spans="1:9" x14ac:dyDescent="0.2">
      <c r="A31" s="55" t="s">
        <v>50</v>
      </c>
      <c r="B31" s="56" t="s">
        <v>51</v>
      </c>
      <c r="C31" s="51">
        <v>0</v>
      </c>
      <c r="D31" s="52">
        <v>0</v>
      </c>
      <c r="E31" s="50"/>
      <c r="F31" s="55" t="s">
        <v>241</v>
      </c>
      <c r="G31" s="56" t="s">
        <v>242</v>
      </c>
      <c r="H31" s="51">
        <v>0</v>
      </c>
      <c r="I31" s="52">
        <v>0</v>
      </c>
    </row>
    <row r="32" spans="1:9" x14ac:dyDescent="0.2">
      <c r="A32" s="55"/>
      <c r="B32" s="56"/>
      <c r="C32" s="51"/>
      <c r="D32" s="52"/>
      <c r="E32" s="50"/>
      <c r="F32" s="55"/>
      <c r="G32" s="56"/>
      <c r="H32" s="51"/>
      <c r="I32" s="52"/>
    </row>
    <row r="33" spans="1:9" x14ac:dyDescent="0.2">
      <c r="A33" s="46" t="s">
        <v>52</v>
      </c>
      <c r="B33" s="47" t="s">
        <v>53</v>
      </c>
      <c r="C33" s="53">
        <f>SUM(C34:C38)</f>
        <v>0</v>
      </c>
      <c r="D33" s="54">
        <f>SUM(D34:D38)</f>
        <v>0</v>
      </c>
      <c r="E33" s="50"/>
      <c r="F33" s="46" t="s">
        <v>243</v>
      </c>
      <c r="G33" s="47" t="s">
        <v>244</v>
      </c>
      <c r="H33" s="53">
        <f>SUM(H34:H36)</f>
        <v>0</v>
      </c>
      <c r="I33" s="54">
        <f>SUM(I34:I36)</f>
        <v>0</v>
      </c>
    </row>
    <row r="34" spans="1:9" x14ac:dyDescent="0.2">
      <c r="A34" s="55" t="s">
        <v>54</v>
      </c>
      <c r="B34" s="56" t="s">
        <v>55</v>
      </c>
      <c r="C34" s="51">
        <v>0</v>
      </c>
      <c r="D34" s="52">
        <v>0</v>
      </c>
      <c r="E34" s="50"/>
      <c r="F34" s="55" t="s">
        <v>245</v>
      </c>
      <c r="G34" s="56" t="s">
        <v>246</v>
      </c>
      <c r="H34" s="51">
        <v>0</v>
      </c>
      <c r="I34" s="52">
        <v>0</v>
      </c>
    </row>
    <row r="35" spans="1:9" x14ac:dyDescent="0.2">
      <c r="A35" s="55" t="s">
        <v>56</v>
      </c>
      <c r="B35" s="56" t="s">
        <v>57</v>
      </c>
      <c r="C35" s="51">
        <v>0</v>
      </c>
      <c r="D35" s="52">
        <v>0</v>
      </c>
      <c r="E35" s="50"/>
      <c r="F35" s="55" t="s">
        <v>247</v>
      </c>
      <c r="G35" s="56" t="s">
        <v>248</v>
      </c>
      <c r="H35" s="51">
        <v>0</v>
      </c>
      <c r="I35" s="52">
        <v>0</v>
      </c>
    </row>
    <row r="36" spans="1:9" x14ac:dyDescent="0.2">
      <c r="A36" s="55" t="s">
        <v>58</v>
      </c>
      <c r="B36" s="56" t="s">
        <v>59</v>
      </c>
      <c r="C36" s="51">
        <v>0</v>
      </c>
      <c r="D36" s="52">
        <v>0</v>
      </c>
      <c r="E36" s="50"/>
      <c r="F36" s="55" t="s">
        <v>249</v>
      </c>
      <c r="G36" s="56" t="s">
        <v>250</v>
      </c>
      <c r="H36" s="51">
        <v>0</v>
      </c>
      <c r="I36" s="52">
        <v>0</v>
      </c>
    </row>
    <row r="37" spans="1:9" x14ac:dyDescent="0.2">
      <c r="A37" s="55" t="s">
        <v>60</v>
      </c>
      <c r="B37" s="56" t="s">
        <v>61</v>
      </c>
      <c r="C37" s="51">
        <v>0</v>
      </c>
      <c r="D37" s="52">
        <v>0</v>
      </c>
      <c r="E37" s="50"/>
      <c r="F37" s="55"/>
      <c r="G37" s="56"/>
      <c r="H37" s="51"/>
      <c r="I37" s="52"/>
    </row>
    <row r="38" spans="1:9" x14ac:dyDescent="0.2">
      <c r="A38" s="55" t="s">
        <v>62</v>
      </c>
      <c r="B38" s="56" t="s">
        <v>63</v>
      </c>
      <c r="C38" s="51">
        <v>0</v>
      </c>
      <c r="D38" s="52">
        <v>0</v>
      </c>
      <c r="E38" s="50"/>
      <c r="F38" s="46" t="s">
        <v>251</v>
      </c>
      <c r="G38" s="47" t="s">
        <v>252</v>
      </c>
      <c r="H38" s="53">
        <f>SUM(H39:H44)</f>
        <v>0</v>
      </c>
      <c r="I38" s="54">
        <f>SUM(I39:I44)</f>
        <v>0</v>
      </c>
    </row>
    <row r="39" spans="1:9" x14ac:dyDescent="0.2">
      <c r="A39" s="55"/>
      <c r="B39" s="56"/>
      <c r="C39" s="51"/>
      <c r="D39" s="52"/>
      <c r="E39" s="50"/>
      <c r="F39" s="55" t="s">
        <v>253</v>
      </c>
      <c r="G39" s="56" t="s">
        <v>254</v>
      </c>
      <c r="H39" s="51">
        <v>0</v>
      </c>
      <c r="I39" s="52">
        <v>0</v>
      </c>
    </row>
    <row r="40" spans="1:9" x14ac:dyDescent="0.2">
      <c r="A40" s="46" t="s">
        <v>64</v>
      </c>
      <c r="B40" s="47" t="s">
        <v>65</v>
      </c>
      <c r="C40" s="53">
        <f>C41</f>
        <v>0</v>
      </c>
      <c r="D40" s="54">
        <f>D41</f>
        <v>0</v>
      </c>
      <c r="E40" s="50"/>
      <c r="F40" s="55" t="s">
        <v>255</v>
      </c>
      <c r="G40" s="56" t="s">
        <v>256</v>
      </c>
      <c r="H40" s="51">
        <v>0</v>
      </c>
      <c r="I40" s="52">
        <v>0</v>
      </c>
    </row>
    <row r="41" spans="1:9" x14ac:dyDescent="0.2">
      <c r="A41" s="55" t="s">
        <v>66</v>
      </c>
      <c r="B41" s="56" t="s">
        <v>67</v>
      </c>
      <c r="C41" s="51">
        <v>0</v>
      </c>
      <c r="D41" s="52">
        <v>0</v>
      </c>
      <c r="E41" s="50"/>
      <c r="F41" s="55" t="s">
        <v>257</v>
      </c>
      <c r="G41" s="56" t="s">
        <v>258</v>
      </c>
      <c r="H41" s="51">
        <v>0</v>
      </c>
      <c r="I41" s="52">
        <v>0</v>
      </c>
    </row>
    <row r="42" spans="1:9" x14ac:dyDescent="0.2">
      <c r="A42" s="55"/>
      <c r="B42" s="56"/>
      <c r="C42" s="51"/>
      <c r="D42" s="52"/>
      <c r="E42" s="50"/>
      <c r="F42" s="55" t="s">
        <v>259</v>
      </c>
      <c r="G42" s="56" t="s">
        <v>260</v>
      </c>
      <c r="H42" s="51">
        <v>0</v>
      </c>
      <c r="I42" s="52">
        <v>0</v>
      </c>
    </row>
    <row r="43" spans="1:9" x14ac:dyDescent="0.2">
      <c r="A43" s="46" t="s">
        <v>68</v>
      </c>
      <c r="B43" s="47" t="s">
        <v>69</v>
      </c>
      <c r="C43" s="53">
        <f>SUM(C44:C45)</f>
        <v>0</v>
      </c>
      <c r="D43" s="54">
        <f>SUM(D44:D45)</f>
        <v>0</v>
      </c>
      <c r="E43" s="50"/>
      <c r="F43" s="55" t="s">
        <v>261</v>
      </c>
      <c r="G43" s="56" t="s">
        <v>262</v>
      </c>
      <c r="H43" s="51">
        <v>0</v>
      </c>
      <c r="I43" s="52">
        <v>0</v>
      </c>
    </row>
    <row r="44" spans="1:9" x14ac:dyDescent="0.2">
      <c r="A44" s="55" t="s">
        <v>70</v>
      </c>
      <c r="B44" s="56" t="s">
        <v>71</v>
      </c>
      <c r="C44" s="51">
        <v>0</v>
      </c>
      <c r="D44" s="52">
        <v>0</v>
      </c>
      <c r="E44" s="50"/>
      <c r="F44" s="55" t="s">
        <v>263</v>
      </c>
      <c r="G44" s="56" t="s">
        <v>264</v>
      </c>
      <c r="H44" s="51">
        <v>0</v>
      </c>
      <c r="I44" s="52">
        <v>0</v>
      </c>
    </row>
    <row r="45" spans="1:9" x14ac:dyDescent="0.2">
      <c r="A45" s="55" t="s">
        <v>72</v>
      </c>
      <c r="B45" s="56" t="s">
        <v>73</v>
      </c>
      <c r="C45" s="51">
        <v>0</v>
      </c>
      <c r="D45" s="52">
        <v>0</v>
      </c>
      <c r="E45" s="50"/>
      <c r="F45" s="55"/>
      <c r="G45" s="56"/>
      <c r="H45" s="51"/>
      <c r="I45" s="52"/>
    </row>
    <row r="46" spans="1:9" x14ac:dyDescent="0.2">
      <c r="A46" s="55"/>
      <c r="B46" s="56"/>
      <c r="C46" s="51"/>
      <c r="D46" s="52"/>
      <c r="E46" s="50"/>
      <c r="F46" s="46" t="s">
        <v>265</v>
      </c>
      <c r="G46" s="47" t="s">
        <v>266</v>
      </c>
      <c r="H46" s="53">
        <f>SUM(H47:H49)</f>
        <v>0</v>
      </c>
      <c r="I46" s="54">
        <f>SUM(I47:I49)</f>
        <v>0</v>
      </c>
    </row>
    <row r="47" spans="1:9" x14ac:dyDescent="0.2">
      <c r="A47" s="46" t="s">
        <v>74</v>
      </c>
      <c r="B47" s="47" t="s">
        <v>75</v>
      </c>
      <c r="C47" s="53">
        <f>SUM(C48:C51)</f>
        <v>0</v>
      </c>
      <c r="D47" s="54">
        <f>SUM(D48:D51)</f>
        <v>0</v>
      </c>
      <c r="E47" s="50"/>
      <c r="F47" s="55" t="s">
        <v>267</v>
      </c>
      <c r="G47" s="56" t="s">
        <v>268</v>
      </c>
      <c r="H47" s="51">
        <v>0</v>
      </c>
      <c r="I47" s="52">
        <v>0</v>
      </c>
    </row>
    <row r="48" spans="1:9" x14ac:dyDescent="0.2">
      <c r="A48" s="55" t="s">
        <v>76</v>
      </c>
      <c r="B48" s="56" t="s">
        <v>77</v>
      </c>
      <c r="C48" s="51">
        <v>0</v>
      </c>
      <c r="D48" s="52">
        <v>0</v>
      </c>
      <c r="E48" s="50"/>
      <c r="F48" s="55" t="s">
        <v>269</v>
      </c>
      <c r="G48" s="56" t="s">
        <v>270</v>
      </c>
      <c r="H48" s="51">
        <v>0</v>
      </c>
      <c r="I48" s="52">
        <v>0</v>
      </c>
    </row>
    <row r="49" spans="1:9" x14ac:dyDescent="0.2">
      <c r="A49" s="55" t="s">
        <v>78</v>
      </c>
      <c r="B49" s="56" t="s">
        <v>79</v>
      </c>
      <c r="C49" s="51">
        <v>0</v>
      </c>
      <c r="D49" s="52">
        <v>0</v>
      </c>
      <c r="E49" s="50"/>
      <c r="F49" s="55" t="s">
        <v>271</v>
      </c>
      <c r="G49" s="56" t="s">
        <v>272</v>
      </c>
      <c r="H49" s="51">
        <v>0</v>
      </c>
      <c r="I49" s="52">
        <v>0</v>
      </c>
    </row>
    <row r="50" spans="1:9" x14ac:dyDescent="0.2">
      <c r="A50" s="55" t="s">
        <v>80</v>
      </c>
      <c r="B50" s="56" t="s">
        <v>81</v>
      </c>
      <c r="C50" s="51">
        <v>0</v>
      </c>
      <c r="D50" s="52">
        <v>0</v>
      </c>
      <c r="E50" s="50"/>
      <c r="F50" s="55"/>
      <c r="G50" s="56"/>
      <c r="H50" s="51"/>
      <c r="I50" s="52"/>
    </row>
    <row r="51" spans="1:9" x14ac:dyDescent="0.2">
      <c r="A51" s="55">
        <v>1194</v>
      </c>
      <c r="B51" s="57" t="s">
        <v>791</v>
      </c>
      <c r="C51" s="51">
        <v>0</v>
      </c>
      <c r="D51" s="51">
        <v>0</v>
      </c>
      <c r="E51" s="50"/>
      <c r="F51" s="46" t="s">
        <v>273</v>
      </c>
      <c r="G51" s="47" t="s">
        <v>274</v>
      </c>
      <c r="H51" s="53">
        <f>SUM(H52:H54)</f>
        <v>0</v>
      </c>
      <c r="I51" s="54">
        <f>SUM(I52:I54)</f>
        <v>0</v>
      </c>
    </row>
    <row r="52" spans="1:9" x14ac:dyDescent="0.2">
      <c r="A52" s="55"/>
      <c r="B52" s="58" t="s">
        <v>792</v>
      </c>
      <c r="C52" s="59">
        <f>C8+C17+C26+C33+C40+C43+C47</f>
        <v>2761808.27</v>
      </c>
      <c r="D52" s="60">
        <f>D8+D17+D26+D33+D40+D43+D47</f>
        <v>21946693.27</v>
      </c>
      <c r="E52" s="61"/>
      <c r="F52" s="55" t="s">
        <v>275</v>
      </c>
      <c r="G52" s="56" t="s">
        <v>276</v>
      </c>
      <c r="H52" s="51">
        <v>0</v>
      </c>
      <c r="I52" s="52">
        <v>0</v>
      </c>
    </row>
    <row r="53" spans="1:9" x14ac:dyDescent="0.2">
      <c r="A53" s="55"/>
      <c r="B53" s="56"/>
      <c r="C53" s="51"/>
      <c r="D53" s="52"/>
      <c r="E53" s="61"/>
      <c r="F53" s="55" t="s">
        <v>277</v>
      </c>
      <c r="G53" s="56" t="s">
        <v>278</v>
      </c>
      <c r="H53" s="51">
        <v>0</v>
      </c>
      <c r="I53" s="52">
        <v>0</v>
      </c>
    </row>
    <row r="54" spans="1:9" x14ac:dyDescent="0.2">
      <c r="A54" s="46"/>
      <c r="B54" s="47" t="s">
        <v>83</v>
      </c>
      <c r="C54" s="48"/>
      <c r="D54" s="49"/>
      <c r="E54" s="50"/>
      <c r="F54" s="55" t="s">
        <v>279</v>
      </c>
      <c r="G54" s="56" t="s">
        <v>280</v>
      </c>
      <c r="H54" s="51">
        <v>0</v>
      </c>
      <c r="I54" s="52">
        <v>0</v>
      </c>
    </row>
    <row r="55" spans="1:9" x14ac:dyDescent="0.2">
      <c r="A55" s="46" t="s">
        <v>84</v>
      </c>
      <c r="B55" s="47" t="s">
        <v>85</v>
      </c>
      <c r="C55" s="53">
        <f>SUM(C56:C59)</f>
        <v>0</v>
      </c>
      <c r="D55" s="54">
        <f>SUM(D56:D59)</f>
        <v>0</v>
      </c>
      <c r="E55" s="50"/>
      <c r="F55" s="55"/>
      <c r="G55" s="56"/>
      <c r="H55" s="51"/>
      <c r="I55" s="52"/>
    </row>
    <row r="56" spans="1:9" x14ac:dyDescent="0.2">
      <c r="A56" s="55" t="s">
        <v>86</v>
      </c>
      <c r="B56" s="56" t="s">
        <v>87</v>
      </c>
      <c r="C56" s="51">
        <v>0</v>
      </c>
      <c r="D56" s="52">
        <v>0</v>
      </c>
      <c r="E56" s="50"/>
      <c r="F56" s="55"/>
      <c r="G56" s="58" t="s">
        <v>793</v>
      </c>
      <c r="H56" s="59">
        <f>H8+H19+H24+H29+H33+H38+H46+H51</f>
        <v>2303010.9899999998</v>
      </c>
      <c r="I56" s="60">
        <f>I8+I19+I24+I29+I33+I38+I46+I51</f>
        <v>3304198.95</v>
      </c>
    </row>
    <row r="57" spans="1:9" x14ac:dyDescent="0.2">
      <c r="A57" s="55" t="s">
        <v>88</v>
      </c>
      <c r="B57" s="56" t="s">
        <v>89</v>
      </c>
      <c r="C57" s="51">
        <v>0</v>
      </c>
      <c r="D57" s="52">
        <v>0</v>
      </c>
      <c r="E57" s="50"/>
      <c r="F57" s="55"/>
      <c r="G57" s="56"/>
      <c r="H57" s="51"/>
      <c r="I57" s="52"/>
    </row>
    <row r="58" spans="1:9" x14ac:dyDescent="0.2">
      <c r="A58" s="55" t="s">
        <v>90</v>
      </c>
      <c r="B58" s="56" t="s">
        <v>91</v>
      </c>
      <c r="C58" s="51">
        <v>0</v>
      </c>
      <c r="D58" s="52">
        <v>0</v>
      </c>
      <c r="E58" s="50"/>
      <c r="F58" s="46"/>
      <c r="G58" s="47" t="s">
        <v>282</v>
      </c>
      <c r="H58" s="48"/>
      <c r="I58" s="49"/>
    </row>
    <row r="59" spans="1:9" x14ac:dyDescent="0.2">
      <c r="A59" s="55" t="s">
        <v>92</v>
      </c>
      <c r="B59" s="56" t="s">
        <v>93</v>
      </c>
      <c r="C59" s="51">
        <v>0</v>
      </c>
      <c r="D59" s="52">
        <v>0</v>
      </c>
      <c r="E59" s="50"/>
      <c r="F59" s="46" t="s">
        <v>283</v>
      </c>
      <c r="G59" s="47" t="s">
        <v>284</v>
      </c>
      <c r="H59" s="53">
        <f>SUM(H60:H61)</f>
        <v>0</v>
      </c>
      <c r="I59" s="54">
        <f>SUM(I60:I61)</f>
        <v>0</v>
      </c>
    </row>
    <row r="60" spans="1:9" x14ac:dyDescent="0.2">
      <c r="A60" s="55"/>
      <c r="B60" s="56"/>
      <c r="C60" s="51"/>
      <c r="D60" s="52"/>
      <c r="E60" s="50"/>
      <c r="F60" s="55" t="s">
        <v>285</v>
      </c>
      <c r="G60" s="56" t="s">
        <v>286</v>
      </c>
      <c r="H60" s="51">
        <v>0</v>
      </c>
      <c r="I60" s="52">
        <v>0</v>
      </c>
    </row>
    <row r="61" spans="1:9" x14ac:dyDescent="0.2">
      <c r="A61" s="46" t="s">
        <v>94</v>
      </c>
      <c r="B61" s="47" t="s">
        <v>95</v>
      </c>
      <c r="C61" s="53">
        <f>SUM(C62:C66)</f>
        <v>0</v>
      </c>
      <c r="D61" s="54">
        <f>SUM(D62:D66)</f>
        <v>0</v>
      </c>
      <c r="E61" s="50"/>
      <c r="F61" s="55" t="s">
        <v>287</v>
      </c>
      <c r="G61" s="56" t="s">
        <v>288</v>
      </c>
      <c r="H61" s="51">
        <v>0</v>
      </c>
      <c r="I61" s="52">
        <v>0</v>
      </c>
    </row>
    <row r="62" spans="1:9" x14ac:dyDescent="0.2">
      <c r="A62" s="55" t="s">
        <v>96</v>
      </c>
      <c r="B62" s="56" t="s">
        <v>97</v>
      </c>
      <c r="C62" s="51">
        <v>0</v>
      </c>
      <c r="D62" s="52">
        <v>0</v>
      </c>
      <c r="E62" s="50"/>
      <c r="F62" s="55"/>
      <c r="G62" s="56"/>
      <c r="H62" s="51"/>
      <c r="I62" s="52"/>
    </row>
    <row r="63" spans="1:9" x14ac:dyDescent="0.2">
      <c r="A63" s="55" t="s">
        <v>98</v>
      </c>
      <c r="B63" s="56" t="s">
        <v>99</v>
      </c>
      <c r="C63" s="51">
        <v>0</v>
      </c>
      <c r="D63" s="52">
        <v>0</v>
      </c>
      <c r="E63" s="50"/>
      <c r="F63" s="46" t="s">
        <v>289</v>
      </c>
      <c r="G63" s="47" t="s">
        <v>290</v>
      </c>
      <c r="H63" s="53">
        <f>SUM(H64:H66)</f>
        <v>0</v>
      </c>
      <c r="I63" s="54">
        <f>SUM(I64:I66)</f>
        <v>0</v>
      </c>
    </row>
    <row r="64" spans="1:9" x14ac:dyDescent="0.2">
      <c r="A64" s="55" t="s">
        <v>100</v>
      </c>
      <c r="B64" s="56" t="s">
        <v>101</v>
      </c>
      <c r="C64" s="51">
        <v>0</v>
      </c>
      <c r="D64" s="52">
        <v>0</v>
      </c>
      <c r="E64" s="50"/>
      <c r="F64" s="55" t="s">
        <v>291</v>
      </c>
      <c r="G64" s="56" t="s">
        <v>292</v>
      </c>
      <c r="H64" s="51">
        <v>0</v>
      </c>
      <c r="I64" s="52">
        <v>0</v>
      </c>
    </row>
    <row r="65" spans="1:9" x14ac:dyDescent="0.2">
      <c r="A65" s="55" t="s">
        <v>102</v>
      </c>
      <c r="B65" s="56" t="s">
        <v>103</v>
      </c>
      <c r="C65" s="51">
        <v>0</v>
      </c>
      <c r="D65" s="52">
        <v>0</v>
      </c>
      <c r="E65" s="50"/>
      <c r="F65" s="55" t="s">
        <v>293</v>
      </c>
      <c r="G65" s="56" t="s">
        <v>294</v>
      </c>
      <c r="H65" s="51">
        <v>0</v>
      </c>
      <c r="I65" s="52">
        <v>0</v>
      </c>
    </row>
    <row r="66" spans="1:9" x14ac:dyDescent="0.2">
      <c r="A66" s="55" t="s">
        <v>104</v>
      </c>
      <c r="B66" s="56" t="s">
        <v>105</v>
      </c>
      <c r="C66" s="51">
        <v>0</v>
      </c>
      <c r="D66" s="52">
        <v>0</v>
      </c>
      <c r="E66" s="50"/>
      <c r="F66" s="55" t="s">
        <v>295</v>
      </c>
      <c r="G66" s="56" t="s">
        <v>296</v>
      </c>
      <c r="H66" s="51">
        <v>0</v>
      </c>
      <c r="I66" s="52">
        <v>0</v>
      </c>
    </row>
    <row r="67" spans="1:9" x14ac:dyDescent="0.2">
      <c r="A67" s="55"/>
      <c r="B67" s="56"/>
      <c r="C67" s="51"/>
      <c r="D67" s="52"/>
      <c r="E67" s="50"/>
      <c r="F67" s="55"/>
      <c r="G67" s="56"/>
      <c r="H67" s="51"/>
      <c r="I67" s="52"/>
    </row>
    <row r="68" spans="1:9" x14ac:dyDescent="0.2">
      <c r="A68" s="46" t="s">
        <v>106</v>
      </c>
      <c r="B68" s="47" t="s">
        <v>107</v>
      </c>
      <c r="C68" s="53">
        <f>SUM(C69:C75)</f>
        <v>67757715.060000002</v>
      </c>
      <c r="D68" s="54">
        <f>SUM(D69:D75)</f>
        <v>33370411.420000002</v>
      </c>
      <c r="E68" s="50"/>
      <c r="F68" s="46" t="s">
        <v>297</v>
      </c>
      <c r="G68" s="47" t="s">
        <v>298</v>
      </c>
      <c r="H68" s="53">
        <f>SUM(H69:H73)</f>
        <v>10450609.619999999</v>
      </c>
      <c r="I68" s="54">
        <f>SUM(I69:I73)</f>
        <v>12291663.75</v>
      </c>
    </row>
    <row r="69" spans="1:9" x14ac:dyDescent="0.2">
      <c r="A69" s="55" t="s">
        <v>108</v>
      </c>
      <c r="B69" s="56" t="s">
        <v>109</v>
      </c>
      <c r="C69" s="51">
        <v>0</v>
      </c>
      <c r="D69" s="52">
        <v>0</v>
      </c>
      <c r="E69" s="50"/>
      <c r="F69" s="55" t="s">
        <v>299</v>
      </c>
      <c r="G69" s="56" t="s">
        <v>300</v>
      </c>
      <c r="H69" s="51">
        <v>0</v>
      </c>
      <c r="I69" s="52">
        <v>0</v>
      </c>
    </row>
    <row r="70" spans="1:9" x14ac:dyDescent="0.2">
      <c r="A70" s="55" t="s">
        <v>110</v>
      </c>
      <c r="B70" s="56" t="s">
        <v>111</v>
      </c>
      <c r="C70" s="51">
        <v>0</v>
      </c>
      <c r="D70" s="52">
        <v>0</v>
      </c>
      <c r="E70" s="50"/>
      <c r="F70" s="55" t="s">
        <v>301</v>
      </c>
      <c r="G70" s="56" t="s">
        <v>302</v>
      </c>
      <c r="H70" s="51">
        <v>0</v>
      </c>
      <c r="I70" s="52">
        <v>0</v>
      </c>
    </row>
    <row r="71" spans="1:9" x14ac:dyDescent="0.2">
      <c r="A71" s="55" t="s">
        <v>112</v>
      </c>
      <c r="B71" s="56" t="s">
        <v>113</v>
      </c>
      <c r="C71" s="51">
        <v>0</v>
      </c>
      <c r="D71" s="52">
        <v>0</v>
      </c>
      <c r="E71" s="50"/>
      <c r="F71" s="55" t="s">
        <v>303</v>
      </c>
      <c r="G71" s="56" t="s">
        <v>304</v>
      </c>
      <c r="H71" s="51">
        <v>10450609.619999999</v>
      </c>
      <c r="I71" s="52">
        <v>12291663.75</v>
      </c>
    </row>
    <row r="72" spans="1:9" x14ac:dyDescent="0.2">
      <c r="A72" s="55" t="s">
        <v>114</v>
      </c>
      <c r="B72" s="56" t="s">
        <v>115</v>
      </c>
      <c r="C72" s="51">
        <v>14166810.1</v>
      </c>
      <c r="D72" s="52">
        <v>14146810.1</v>
      </c>
      <c r="E72" s="50"/>
      <c r="F72" s="55" t="s">
        <v>305</v>
      </c>
      <c r="G72" s="56" t="s">
        <v>306</v>
      </c>
      <c r="H72" s="51">
        <v>0</v>
      </c>
      <c r="I72" s="52">
        <v>0</v>
      </c>
    </row>
    <row r="73" spans="1:9" x14ac:dyDescent="0.2">
      <c r="A73" s="55" t="s">
        <v>116</v>
      </c>
      <c r="B73" s="56" t="s">
        <v>117</v>
      </c>
      <c r="C73" s="51">
        <v>53590904.960000001</v>
      </c>
      <c r="D73" s="52">
        <v>19223601.32</v>
      </c>
      <c r="E73" s="50"/>
      <c r="F73" s="55" t="s">
        <v>307</v>
      </c>
      <c r="G73" s="56" t="s">
        <v>308</v>
      </c>
      <c r="H73" s="51">
        <v>0</v>
      </c>
      <c r="I73" s="52">
        <v>0</v>
      </c>
    </row>
    <row r="74" spans="1:9" x14ac:dyDescent="0.2">
      <c r="A74" s="55" t="s">
        <v>118</v>
      </c>
      <c r="B74" s="56" t="s">
        <v>119</v>
      </c>
      <c r="C74" s="51">
        <v>0</v>
      </c>
      <c r="D74" s="52">
        <v>0</v>
      </c>
      <c r="E74" s="50"/>
      <c r="F74" s="55"/>
      <c r="G74" s="56"/>
      <c r="H74" s="51"/>
      <c r="I74" s="52"/>
    </row>
    <row r="75" spans="1:9" x14ac:dyDescent="0.2">
      <c r="A75" s="55" t="s">
        <v>120</v>
      </c>
      <c r="B75" s="56" t="s">
        <v>121</v>
      </c>
      <c r="C75" s="51">
        <v>0</v>
      </c>
      <c r="D75" s="52">
        <v>0</v>
      </c>
      <c r="E75" s="50"/>
      <c r="F75" s="46" t="s">
        <v>309</v>
      </c>
      <c r="G75" s="47" t="s">
        <v>310</v>
      </c>
      <c r="H75" s="53">
        <f>SUM(H76:H78)</f>
        <v>1439355.93</v>
      </c>
      <c r="I75" s="54">
        <f>SUM(I76:I78)</f>
        <v>1584240.15</v>
      </c>
    </row>
    <row r="76" spans="1:9" x14ac:dyDescent="0.2">
      <c r="A76" s="55"/>
      <c r="B76" s="56"/>
      <c r="C76" s="51"/>
      <c r="D76" s="52"/>
      <c r="E76" s="50"/>
      <c r="F76" s="55" t="s">
        <v>311</v>
      </c>
      <c r="G76" s="56" t="s">
        <v>312</v>
      </c>
      <c r="H76" s="51">
        <v>0</v>
      </c>
      <c r="I76" s="52">
        <v>0</v>
      </c>
    </row>
    <row r="77" spans="1:9" x14ac:dyDescent="0.2">
      <c r="A77" s="46" t="s">
        <v>122</v>
      </c>
      <c r="B77" s="47" t="s">
        <v>123</v>
      </c>
      <c r="C77" s="53">
        <f>SUM(C78:C85)</f>
        <v>1520249.33</v>
      </c>
      <c r="D77" s="54">
        <f>SUM(D78:D85)</f>
        <v>944639.5</v>
      </c>
      <c r="E77" s="50"/>
      <c r="F77" s="55" t="s">
        <v>313</v>
      </c>
      <c r="G77" s="56" t="s">
        <v>314</v>
      </c>
      <c r="H77" s="51">
        <v>0</v>
      </c>
      <c r="I77" s="52">
        <v>0</v>
      </c>
    </row>
    <row r="78" spans="1:9" x14ac:dyDescent="0.2">
      <c r="A78" s="55" t="s">
        <v>124</v>
      </c>
      <c r="B78" s="56" t="s">
        <v>125</v>
      </c>
      <c r="C78" s="51">
        <v>371914.14</v>
      </c>
      <c r="D78" s="52">
        <v>323990.95</v>
      </c>
      <c r="E78" s="50"/>
      <c r="F78" s="55" t="s">
        <v>315</v>
      </c>
      <c r="G78" s="56" t="s">
        <v>316</v>
      </c>
      <c r="H78" s="51">
        <v>1439355.93</v>
      </c>
      <c r="I78" s="52">
        <v>1584240.15</v>
      </c>
    </row>
    <row r="79" spans="1:9" x14ac:dyDescent="0.2">
      <c r="A79" s="55" t="s">
        <v>126</v>
      </c>
      <c r="B79" s="56" t="s">
        <v>127</v>
      </c>
      <c r="C79" s="51">
        <v>42843.48</v>
      </c>
      <c r="D79" s="52">
        <v>42843.48</v>
      </c>
      <c r="E79" s="50"/>
      <c r="F79" s="55"/>
      <c r="G79" s="56"/>
      <c r="H79" s="51"/>
      <c r="I79" s="52"/>
    </row>
    <row r="80" spans="1:9" x14ac:dyDescent="0.2">
      <c r="A80" s="55" t="s">
        <v>128</v>
      </c>
      <c r="B80" s="56" t="s">
        <v>129</v>
      </c>
      <c r="C80" s="51">
        <v>0</v>
      </c>
      <c r="D80" s="52">
        <v>0</v>
      </c>
      <c r="E80" s="50"/>
      <c r="F80" s="46" t="s">
        <v>317</v>
      </c>
      <c r="G80" s="47" t="s">
        <v>318</v>
      </c>
      <c r="H80" s="53">
        <f>SUM(H81:H86)</f>
        <v>0</v>
      </c>
      <c r="I80" s="54">
        <f>SUM(I81:I86)</f>
        <v>0</v>
      </c>
    </row>
    <row r="81" spans="1:9" x14ac:dyDescent="0.2">
      <c r="A81" s="55" t="s">
        <v>130</v>
      </c>
      <c r="B81" s="56" t="s">
        <v>794</v>
      </c>
      <c r="C81" s="51">
        <v>186200</v>
      </c>
      <c r="D81" s="52">
        <v>106200</v>
      </c>
      <c r="E81" s="50"/>
      <c r="F81" s="55" t="s">
        <v>319</v>
      </c>
      <c r="G81" s="56" t="s">
        <v>320</v>
      </c>
      <c r="H81" s="51">
        <v>0</v>
      </c>
      <c r="I81" s="52">
        <v>0</v>
      </c>
    </row>
    <row r="82" spans="1:9" x14ac:dyDescent="0.2">
      <c r="A82" s="55" t="s">
        <v>131</v>
      </c>
      <c r="B82" s="56" t="s">
        <v>132</v>
      </c>
      <c r="C82" s="51">
        <v>0</v>
      </c>
      <c r="D82" s="52">
        <v>0</v>
      </c>
      <c r="E82" s="50"/>
      <c r="F82" s="55" t="s">
        <v>321</v>
      </c>
      <c r="G82" s="56" t="s">
        <v>322</v>
      </c>
      <c r="H82" s="51">
        <v>0</v>
      </c>
      <c r="I82" s="52">
        <v>0</v>
      </c>
    </row>
    <row r="83" spans="1:9" x14ac:dyDescent="0.2">
      <c r="A83" s="55" t="s">
        <v>133</v>
      </c>
      <c r="B83" s="56" t="s">
        <v>134</v>
      </c>
      <c r="C83" s="51">
        <v>919291.71</v>
      </c>
      <c r="D83" s="52">
        <v>471605.07</v>
      </c>
      <c r="E83" s="50"/>
      <c r="F83" s="55" t="s">
        <v>323</v>
      </c>
      <c r="G83" s="56" t="s">
        <v>324</v>
      </c>
      <c r="H83" s="51">
        <v>0</v>
      </c>
      <c r="I83" s="52">
        <v>0</v>
      </c>
    </row>
    <row r="84" spans="1:9" x14ac:dyDescent="0.2">
      <c r="A84" s="55" t="s">
        <v>135</v>
      </c>
      <c r="B84" s="56" t="s">
        <v>136</v>
      </c>
      <c r="C84" s="51">
        <v>0</v>
      </c>
      <c r="D84" s="52">
        <v>0</v>
      </c>
      <c r="E84" s="50"/>
      <c r="F84" s="55" t="s">
        <v>325</v>
      </c>
      <c r="G84" s="56" t="s">
        <v>326</v>
      </c>
      <c r="H84" s="51">
        <v>0</v>
      </c>
      <c r="I84" s="52">
        <v>0</v>
      </c>
    </row>
    <row r="85" spans="1:9" x14ac:dyDescent="0.2">
      <c r="A85" s="55" t="s">
        <v>137</v>
      </c>
      <c r="B85" s="56" t="s">
        <v>138</v>
      </c>
      <c r="C85" s="51">
        <v>0</v>
      </c>
      <c r="D85" s="52">
        <v>0</v>
      </c>
      <c r="E85" s="50"/>
      <c r="F85" s="55" t="s">
        <v>327</v>
      </c>
      <c r="G85" s="56" t="s">
        <v>328</v>
      </c>
      <c r="H85" s="51">
        <v>0</v>
      </c>
      <c r="I85" s="52">
        <v>0</v>
      </c>
    </row>
    <row r="86" spans="1:9" x14ac:dyDescent="0.2">
      <c r="A86" s="55"/>
      <c r="B86" s="56"/>
      <c r="C86" s="51"/>
      <c r="D86" s="52"/>
      <c r="E86" s="50"/>
      <c r="F86" s="55" t="s">
        <v>329</v>
      </c>
      <c r="G86" s="56" t="s">
        <v>330</v>
      </c>
      <c r="H86" s="51">
        <v>0</v>
      </c>
      <c r="I86" s="52">
        <v>0</v>
      </c>
    </row>
    <row r="87" spans="1:9" x14ac:dyDescent="0.2">
      <c r="A87" s="46" t="s">
        <v>139</v>
      </c>
      <c r="B87" s="47" t="s">
        <v>140</v>
      </c>
      <c r="C87" s="53">
        <f>SUM(C88:C92)</f>
        <v>44605.71</v>
      </c>
      <c r="D87" s="54">
        <f>SUM(D88:D92)</f>
        <v>44605.71</v>
      </c>
      <c r="E87" s="50"/>
      <c r="F87" s="55"/>
      <c r="G87" s="56"/>
      <c r="H87" s="51"/>
      <c r="I87" s="52"/>
    </row>
    <row r="88" spans="1:9" x14ac:dyDescent="0.2">
      <c r="A88" s="55" t="s">
        <v>141</v>
      </c>
      <c r="B88" s="56" t="s">
        <v>142</v>
      </c>
      <c r="C88" s="51">
        <v>37657.31</v>
      </c>
      <c r="D88" s="52">
        <v>37657.31</v>
      </c>
      <c r="E88" s="50"/>
      <c r="F88" s="46" t="s">
        <v>331</v>
      </c>
      <c r="G88" s="47" t="s">
        <v>332</v>
      </c>
      <c r="H88" s="53">
        <f>SUM(H89:H92)</f>
        <v>0</v>
      </c>
      <c r="I88" s="54">
        <f>SUM(I89:I92)</f>
        <v>0</v>
      </c>
    </row>
    <row r="89" spans="1:9" x14ac:dyDescent="0.2">
      <c r="A89" s="55" t="s">
        <v>143</v>
      </c>
      <c r="B89" s="56" t="s">
        <v>144</v>
      </c>
      <c r="C89" s="51">
        <v>0</v>
      </c>
      <c r="D89" s="52">
        <v>0</v>
      </c>
      <c r="E89" s="50"/>
      <c r="F89" s="55" t="s">
        <v>333</v>
      </c>
      <c r="G89" s="56" t="s">
        <v>334</v>
      </c>
      <c r="H89" s="51">
        <v>0</v>
      </c>
      <c r="I89" s="52">
        <v>0</v>
      </c>
    </row>
    <row r="90" spans="1:9" x14ac:dyDescent="0.2">
      <c r="A90" s="55" t="s">
        <v>145</v>
      </c>
      <c r="B90" s="56" t="s">
        <v>146</v>
      </c>
      <c r="C90" s="51">
        <v>0</v>
      </c>
      <c r="D90" s="52">
        <v>0</v>
      </c>
      <c r="E90" s="50"/>
      <c r="F90" s="55" t="s">
        <v>335</v>
      </c>
      <c r="G90" s="56" t="s">
        <v>336</v>
      </c>
      <c r="H90" s="51">
        <v>0</v>
      </c>
      <c r="I90" s="52">
        <v>0</v>
      </c>
    </row>
    <row r="91" spans="1:9" x14ac:dyDescent="0.2">
      <c r="A91" s="55" t="s">
        <v>147</v>
      </c>
      <c r="B91" s="56" t="s">
        <v>148</v>
      </c>
      <c r="C91" s="51">
        <v>6948.4</v>
      </c>
      <c r="D91" s="52">
        <v>6948.4</v>
      </c>
      <c r="E91" s="50"/>
      <c r="F91" s="55" t="s">
        <v>337</v>
      </c>
      <c r="G91" s="56" t="s">
        <v>338</v>
      </c>
      <c r="H91" s="51">
        <v>0</v>
      </c>
      <c r="I91" s="52">
        <v>0</v>
      </c>
    </row>
    <row r="92" spans="1:9" x14ac:dyDescent="0.2">
      <c r="A92" s="55" t="s">
        <v>149</v>
      </c>
      <c r="B92" s="56" t="s">
        <v>150</v>
      </c>
      <c r="C92" s="51">
        <v>0</v>
      </c>
      <c r="D92" s="52">
        <v>0</v>
      </c>
      <c r="E92" s="50"/>
      <c r="F92" s="55" t="s">
        <v>339</v>
      </c>
      <c r="G92" s="56" t="s">
        <v>340</v>
      </c>
      <c r="H92" s="51">
        <v>0</v>
      </c>
      <c r="I92" s="52">
        <v>0</v>
      </c>
    </row>
    <row r="93" spans="1:9" x14ac:dyDescent="0.2">
      <c r="A93" s="55"/>
      <c r="B93" s="56"/>
      <c r="C93" s="51"/>
      <c r="D93" s="52"/>
      <c r="E93" s="50"/>
      <c r="F93" s="55"/>
      <c r="G93" s="56"/>
      <c r="H93" s="51"/>
      <c r="I93" s="52"/>
    </row>
    <row r="94" spans="1:9" x14ac:dyDescent="0.2">
      <c r="A94" s="46" t="s">
        <v>151</v>
      </c>
      <c r="B94" s="47" t="s">
        <v>152</v>
      </c>
      <c r="C94" s="53">
        <f>SUM(C95:C99)</f>
        <v>0</v>
      </c>
      <c r="D94" s="54">
        <f>SUM(D95:D99)</f>
        <v>0</v>
      </c>
      <c r="E94" s="50"/>
      <c r="F94" s="55"/>
      <c r="G94" s="58" t="s">
        <v>795</v>
      </c>
      <c r="H94" s="59">
        <f>H59+H63+H68+H75+H80+H88</f>
        <v>11889965.549999999</v>
      </c>
      <c r="I94" s="60">
        <f>I59+I63+I68+I75+I80+I88</f>
        <v>13875903.9</v>
      </c>
    </row>
    <row r="95" spans="1:9" x14ac:dyDescent="0.2">
      <c r="A95" s="55" t="s">
        <v>153</v>
      </c>
      <c r="B95" s="56" t="s">
        <v>154</v>
      </c>
      <c r="C95" s="51">
        <v>0</v>
      </c>
      <c r="D95" s="52">
        <v>0</v>
      </c>
      <c r="E95" s="50"/>
      <c r="F95" s="55"/>
      <c r="G95" s="58"/>
      <c r="H95" s="51"/>
      <c r="I95" s="52"/>
    </row>
    <row r="96" spans="1:9" ht="12.75" x14ac:dyDescent="0.2">
      <c r="A96" s="55" t="s">
        <v>155</v>
      </c>
      <c r="B96" s="56" t="s">
        <v>156</v>
      </c>
      <c r="C96" s="51">
        <v>0</v>
      </c>
      <c r="D96" s="52">
        <v>0</v>
      </c>
      <c r="E96" s="50"/>
      <c r="F96" s="55"/>
      <c r="G96" s="62" t="s">
        <v>796</v>
      </c>
      <c r="H96" s="63">
        <f>H56+H94</f>
        <v>14192976.539999999</v>
      </c>
      <c r="I96" s="64">
        <f>I56+I94</f>
        <v>17180102.850000001</v>
      </c>
    </row>
    <row r="97" spans="1:9" x14ac:dyDescent="0.2">
      <c r="A97" s="55" t="s">
        <v>157</v>
      </c>
      <c r="B97" s="56" t="s">
        <v>158</v>
      </c>
      <c r="C97" s="51">
        <v>0</v>
      </c>
      <c r="D97" s="52">
        <v>0</v>
      </c>
      <c r="E97" s="50"/>
      <c r="F97" s="55"/>
      <c r="G97" s="56"/>
      <c r="H97" s="51"/>
      <c r="I97" s="52"/>
    </row>
    <row r="98" spans="1:9" x14ac:dyDescent="0.2">
      <c r="A98" s="55" t="s">
        <v>159</v>
      </c>
      <c r="B98" s="56" t="s">
        <v>160</v>
      </c>
      <c r="C98" s="51">
        <v>0</v>
      </c>
      <c r="D98" s="52">
        <v>0</v>
      </c>
      <c r="E98" s="50"/>
      <c r="F98" s="46"/>
      <c r="G98" s="47" t="s">
        <v>342</v>
      </c>
      <c r="H98" s="51"/>
      <c r="I98" s="52"/>
    </row>
    <row r="99" spans="1:9" x14ac:dyDescent="0.2">
      <c r="A99" s="55" t="s">
        <v>161</v>
      </c>
      <c r="B99" s="56" t="s">
        <v>162</v>
      </c>
      <c r="C99" s="51">
        <v>0</v>
      </c>
      <c r="D99" s="52">
        <v>0</v>
      </c>
      <c r="E99" s="50"/>
      <c r="F99" s="46" t="s">
        <v>343</v>
      </c>
      <c r="G99" s="47" t="s">
        <v>344</v>
      </c>
      <c r="H99" s="53">
        <f>SUM(H100:H102)</f>
        <v>0</v>
      </c>
      <c r="I99" s="54">
        <f>SUM(I100:I102)</f>
        <v>0</v>
      </c>
    </row>
    <row r="100" spans="1:9" x14ac:dyDescent="0.2">
      <c r="A100" s="55"/>
      <c r="B100" s="56"/>
      <c r="C100" s="51"/>
      <c r="D100" s="52"/>
      <c r="E100" s="50"/>
      <c r="F100" s="55" t="s">
        <v>345</v>
      </c>
      <c r="G100" s="56" t="s">
        <v>346</v>
      </c>
      <c r="H100" s="51">
        <v>0</v>
      </c>
      <c r="I100" s="52">
        <v>0</v>
      </c>
    </row>
    <row r="101" spans="1:9" x14ac:dyDescent="0.2">
      <c r="A101" s="46" t="s">
        <v>163</v>
      </c>
      <c r="B101" s="47" t="s">
        <v>164</v>
      </c>
      <c r="C101" s="53">
        <f>SUM(C102:C107)</f>
        <v>0</v>
      </c>
      <c r="D101" s="54">
        <f>SUM(D102:D107)</f>
        <v>0</v>
      </c>
      <c r="E101" s="50"/>
      <c r="F101" s="55" t="s">
        <v>347</v>
      </c>
      <c r="G101" s="56" t="s">
        <v>348</v>
      </c>
      <c r="H101" s="51">
        <v>0</v>
      </c>
      <c r="I101" s="52">
        <v>0</v>
      </c>
    </row>
    <row r="102" spans="1:9" x14ac:dyDescent="0.2">
      <c r="A102" s="55" t="s">
        <v>165</v>
      </c>
      <c r="B102" s="56" t="s">
        <v>166</v>
      </c>
      <c r="C102" s="51">
        <v>0</v>
      </c>
      <c r="D102" s="52">
        <v>0</v>
      </c>
      <c r="E102" s="50"/>
      <c r="F102" s="55" t="s">
        <v>349</v>
      </c>
      <c r="G102" s="56" t="s">
        <v>350</v>
      </c>
      <c r="H102" s="51">
        <v>0</v>
      </c>
      <c r="I102" s="52">
        <v>0</v>
      </c>
    </row>
    <row r="103" spans="1:9" x14ac:dyDescent="0.2">
      <c r="A103" s="55" t="s">
        <v>167</v>
      </c>
      <c r="B103" s="56" t="s">
        <v>168</v>
      </c>
      <c r="C103" s="51">
        <v>0</v>
      </c>
      <c r="D103" s="52">
        <v>0</v>
      </c>
      <c r="E103" s="50"/>
      <c r="F103" s="55"/>
      <c r="G103" s="56"/>
      <c r="H103" s="51"/>
      <c r="I103" s="52"/>
    </row>
    <row r="104" spans="1:9" x14ac:dyDescent="0.2">
      <c r="A104" s="55" t="s">
        <v>169</v>
      </c>
      <c r="B104" s="56" t="s">
        <v>170</v>
      </c>
      <c r="C104" s="51">
        <v>0</v>
      </c>
      <c r="D104" s="52">
        <v>0</v>
      </c>
      <c r="E104" s="50"/>
      <c r="F104" s="46" t="s">
        <v>351</v>
      </c>
      <c r="G104" s="47" t="s">
        <v>352</v>
      </c>
      <c r="H104" s="53">
        <f>H105+H106+H107+H112+H116</f>
        <v>57891401.829999991</v>
      </c>
      <c r="I104" s="54">
        <f>I105+I106+I107+I112+I116</f>
        <v>39126247.049999997</v>
      </c>
    </row>
    <row r="105" spans="1:9" x14ac:dyDescent="0.2">
      <c r="A105" s="55" t="s">
        <v>171</v>
      </c>
      <c r="B105" s="56" t="s">
        <v>172</v>
      </c>
      <c r="C105" s="51">
        <v>0</v>
      </c>
      <c r="D105" s="52">
        <v>0</v>
      </c>
      <c r="E105" s="50"/>
      <c r="F105" s="55" t="s">
        <v>353</v>
      </c>
      <c r="G105" s="56" t="s">
        <v>354</v>
      </c>
      <c r="H105" s="51">
        <v>15635830.77</v>
      </c>
      <c r="I105" s="52">
        <v>28301186.489999998</v>
      </c>
    </row>
    <row r="106" spans="1:9" x14ac:dyDescent="0.2">
      <c r="A106" s="55" t="s">
        <v>173</v>
      </c>
      <c r="B106" s="56" t="s">
        <v>174</v>
      </c>
      <c r="C106" s="51">
        <v>0</v>
      </c>
      <c r="D106" s="52">
        <v>0</v>
      </c>
      <c r="E106" s="50"/>
      <c r="F106" s="55" t="s">
        <v>355</v>
      </c>
      <c r="G106" s="56" t="s">
        <v>356</v>
      </c>
      <c r="H106" s="51">
        <v>44465998.329999998</v>
      </c>
      <c r="I106" s="52">
        <v>13768158.359999999</v>
      </c>
    </row>
    <row r="107" spans="1:9" x14ac:dyDescent="0.2">
      <c r="A107" s="55" t="s">
        <v>175</v>
      </c>
      <c r="B107" s="56" t="s">
        <v>176</v>
      </c>
      <c r="C107" s="51">
        <v>0</v>
      </c>
      <c r="D107" s="52">
        <v>0</v>
      </c>
      <c r="E107" s="50"/>
      <c r="F107" s="46" t="s">
        <v>357</v>
      </c>
      <c r="G107" s="47" t="s">
        <v>358</v>
      </c>
      <c r="H107" s="53">
        <f>SUM(H108:H111)</f>
        <v>0</v>
      </c>
      <c r="I107" s="54">
        <f>SUM(I108:I111)</f>
        <v>0</v>
      </c>
    </row>
    <row r="108" spans="1:9" x14ac:dyDescent="0.2">
      <c r="A108" s="55"/>
      <c r="B108" s="56"/>
      <c r="C108" s="51"/>
      <c r="D108" s="52"/>
      <c r="E108" s="50"/>
      <c r="F108" s="55" t="s">
        <v>359</v>
      </c>
      <c r="G108" s="56" t="s">
        <v>360</v>
      </c>
      <c r="H108" s="51">
        <v>0</v>
      </c>
      <c r="I108" s="52">
        <v>0</v>
      </c>
    </row>
    <row r="109" spans="1:9" x14ac:dyDescent="0.2">
      <c r="A109" s="46" t="s">
        <v>177</v>
      </c>
      <c r="B109" s="47" t="s">
        <v>178</v>
      </c>
      <c r="C109" s="53">
        <f>SUM(C110:C114)</f>
        <v>0</v>
      </c>
      <c r="D109" s="54">
        <f>SUM(D110:D114)</f>
        <v>0</v>
      </c>
      <c r="E109" s="50"/>
      <c r="F109" s="55" t="s">
        <v>361</v>
      </c>
      <c r="G109" s="56" t="s">
        <v>362</v>
      </c>
      <c r="H109" s="51">
        <v>0</v>
      </c>
      <c r="I109" s="52">
        <v>0</v>
      </c>
    </row>
    <row r="110" spans="1:9" ht="22.5" x14ac:dyDescent="0.2">
      <c r="A110" s="55" t="s">
        <v>179</v>
      </c>
      <c r="B110" s="56" t="s">
        <v>180</v>
      </c>
      <c r="C110" s="51">
        <v>0</v>
      </c>
      <c r="D110" s="52">
        <v>0</v>
      </c>
      <c r="E110" s="50"/>
      <c r="F110" s="55" t="s">
        <v>363</v>
      </c>
      <c r="G110" s="56" t="s">
        <v>364</v>
      </c>
      <c r="H110" s="51">
        <v>0</v>
      </c>
      <c r="I110" s="52">
        <v>0</v>
      </c>
    </row>
    <row r="111" spans="1:9" ht="22.5" x14ac:dyDescent="0.2">
      <c r="A111" s="55" t="s">
        <v>181</v>
      </c>
      <c r="B111" s="56" t="s">
        <v>182</v>
      </c>
      <c r="C111" s="51">
        <v>0</v>
      </c>
      <c r="D111" s="52">
        <v>0</v>
      </c>
      <c r="E111" s="50"/>
      <c r="F111" s="55" t="s">
        <v>365</v>
      </c>
      <c r="G111" s="56" t="s">
        <v>366</v>
      </c>
      <c r="H111" s="51">
        <v>0</v>
      </c>
      <c r="I111" s="52">
        <v>0</v>
      </c>
    </row>
    <row r="112" spans="1:9" x14ac:dyDescent="0.2">
      <c r="A112" s="55" t="s">
        <v>183</v>
      </c>
      <c r="B112" s="56" t="s">
        <v>184</v>
      </c>
      <c r="C112" s="51">
        <v>0</v>
      </c>
      <c r="D112" s="52">
        <v>0</v>
      </c>
      <c r="E112" s="50"/>
      <c r="F112" s="46" t="s">
        <v>367</v>
      </c>
      <c r="G112" s="47" t="s">
        <v>368</v>
      </c>
      <c r="H112" s="53">
        <f>SUM(H113:H115)</f>
        <v>0</v>
      </c>
      <c r="I112" s="54">
        <f>SUM(I113:I115)</f>
        <v>0</v>
      </c>
    </row>
    <row r="113" spans="1:9" x14ac:dyDescent="0.2">
      <c r="A113" s="55" t="s">
        <v>185</v>
      </c>
      <c r="B113" s="56" t="s">
        <v>186</v>
      </c>
      <c r="C113" s="51">
        <v>0</v>
      </c>
      <c r="D113" s="52">
        <v>0</v>
      </c>
      <c r="E113" s="50"/>
      <c r="F113" s="55" t="s">
        <v>369</v>
      </c>
      <c r="G113" s="56" t="s">
        <v>370</v>
      </c>
      <c r="H113" s="51">
        <v>0</v>
      </c>
      <c r="I113" s="52">
        <v>0</v>
      </c>
    </row>
    <row r="114" spans="1:9" x14ac:dyDescent="0.2">
      <c r="A114" s="55" t="s">
        <v>187</v>
      </c>
      <c r="B114" s="56" t="s">
        <v>188</v>
      </c>
      <c r="C114" s="51">
        <v>0</v>
      </c>
      <c r="D114" s="52">
        <v>0</v>
      </c>
      <c r="E114" s="50"/>
      <c r="F114" s="55" t="s">
        <v>371</v>
      </c>
      <c r="G114" s="56" t="s">
        <v>372</v>
      </c>
      <c r="H114" s="51">
        <v>0</v>
      </c>
      <c r="I114" s="52">
        <v>0</v>
      </c>
    </row>
    <row r="115" spans="1:9" x14ac:dyDescent="0.2">
      <c r="A115" s="55"/>
      <c r="B115" s="56"/>
      <c r="C115" s="51"/>
      <c r="D115" s="52"/>
      <c r="E115" s="50"/>
      <c r="F115" s="55" t="s">
        <v>373</v>
      </c>
      <c r="G115" s="56" t="s">
        <v>374</v>
      </c>
      <c r="H115" s="51">
        <v>0</v>
      </c>
      <c r="I115" s="52">
        <v>0</v>
      </c>
    </row>
    <row r="116" spans="1:9" x14ac:dyDescent="0.2">
      <c r="A116" s="46" t="s">
        <v>189</v>
      </c>
      <c r="B116" s="47" t="s">
        <v>190</v>
      </c>
      <c r="C116" s="53">
        <f>SUM(C117:C119)</f>
        <v>0</v>
      </c>
      <c r="D116" s="54">
        <f>SUM(D117:D119)</f>
        <v>0</v>
      </c>
      <c r="E116" s="50"/>
      <c r="F116" s="46" t="s">
        <v>375</v>
      </c>
      <c r="G116" s="47" t="s">
        <v>376</v>
      </c>
      <c r="H116" s="53">
        <f>SUM(H117:H118)</f>
        <v>-2210427.27</v>
      </c>
      <c r="I116" s="54">
        <f>SUM(I117:I118)</f>
        <v>-2943097.8</v>
      </c>
    </row>
    <row r="117" spans="1:9" x14ac:dyDescent="0.2">
      <c r="A117" s="55" t="s">
        <v>191</v>
      </c>
      <c r="B117" s="56" t="s">
        <v>192</v>
      </c>
      <c r="C117" s="51">
        <v>0</v>
      </c>
      <c r="D117" s="52">
        <v>0</v>
      </c>
      <c r="E117" s="50"/>
      <c r="F117" s="55" t="s">
        <v>377</v>
      </c>
      <c r="G117" s="56" t="s">
        <v>378</v>
      </c>
      <c r="H117" s="51">
        <v>0</v>
      </c>
      <c r="I117" s="52">
        <v>0</v>
      </c>
    </row>
    <row r="118" spans="1:9" x14ac:dyDescent="0.2">
      <c r="A118" s="55" t="s">
        <v>193</v>
      </c>
      <c r="B118" s="56" t="s">
        <v>194</v>
      </c>
      <c r="C118" s="51">
        <v>0</v>
      </c>
      <c r="D118" s="52">
        <v>0</v>
      </c>
      <c r="E118" s="50"/>
      <c r="F118" s="55" t="s">
        <v>379</v>
      </c>
      <c r="G118" s="56" t="s">
        <v>380</v>
      </c>
      <c r="H118" s="51">
        <v>-2210427.27</v>
      </c>
      <c r="I118" s="52">
        <v>-2943097.8</v>
      </c>
    </row>
    <row r="119" spans="1:9" x14ac:dyDescent="0.2">
      <c r="A119" s="55" t="s">
        <v>195</v>
      </c>
      <c r="B119" s="56" t="s">
        <v>196</v>
      </c>
      <c r="C119" s="51">
        <v>0</v>
      </c>
      <c r="D119" s="52">
        <v>0</v>
      </c>
      <c r="E119" s="50"/>
      <c r="F119" s="55"/>
      <c r="G119" s="56"/>
      <c r="H119" s="51"/>
      <c r="I119" s="52"/>
    </row>
    <row r="120" spans="1:9" ht="22.5" x14ac:dyDescent="0.2">
      <c r="A120" s="65"/>
      <c r="B120" s="66"/>
      <c r="C120" s="51"/>
      <c r="D120" s="52"/>
      <c r="E120" s="50"/>
      <c r="F120" s="46" t="s">
        <v>381</v>
      </c>
      <c r="G120" s="47" t="s">
        <v>382</v>
      </c>
      <c r="H120" s="53">
        <f>SUM(H121:H122)</f>
        <v>0</v>
      </c>
      <c r="I120" s="54">
        <f>SUM(I121:I122)</f>
        <v>0</v>
      </c>
    </row>
    <row r="121" spans="1:9" x14ac:dyDescent="0.2">
      <c r="A121" s="65"/>
      <c r="B121" s="58" t="s">
        <v>797</v>
      </c>
      <c r="C121" s="59">
        <f>C55+C61+C68+C77+C87+C94+C101+C109+C116</f>
        <v>69322570.099999994</v>
      </c>
      <c r="D121" s="60">
        <f>D55+D61+D68+D77+D87+D94+D101+D109+D116</f>
        <v>34359656.630000003</v>
      </c>
      <c r="E121" s="50"/>
      <c r="F121" s="55" t="s">
        <v>383</v>
      </c>
      <c r="G121" s="56" t="s">
        <v>384</v>
      </c>
      <c r="H121" s="51">
        <v>0</v>
      </c>
      <c r="I121" s="52">
        <v>0</v>
      </c>
    </row>
    <row r="122" spans="1:9" x14ac:dyDescent="0.2">
      <c r="A122" s="65"/>
      <c r="B122" s="66"/>
      <c r="C122" s="59"/>
      <c r="D122" s="60"/>
      <c r="E122" s="50"/>
      <c r="F122" s="55" t="s">
        <v>385</v>
      </c>
      <c r="G122" s="56" t="s">
        <v>386</v>
      </c>
      <c r="H122" s="51">
        <v>0</v>
      </c>
      <c r="I122" s="52">
        <v>0</v>
      </c>
    </row>
    <row r="123" spans="1:9" ht="13.5" thickBot="1" x14ac:dyDescent="0.25">
      <c r="A123" s="65"/>
      <c r="B123" s="67" t="s">
        <v>798</v>
      </c>
      <c r="C123" s="68">
        <f>C52+C121</f>
        <v>72084378.36999999</v>
      </c>
      <c r="D123" s="69">
        <f>D52+D121</f>
        <v>56306349.900000006</v>
      </c>
      <c r="E123" s="50"/>
      <c r="F123" s="65"/>
      <c r="G123" s="66"/>
      <c r="H123" s="51"/>
      <c r="I123" s="52"/>
    </row>
    <row r="124" spans="1:9" ht="13.5" thickTop="1" x14ac:dyDescent="0.2">
      <c r="A124" s="65"/>
      <c r="B124" s="67"/>
      <c r="C124" s="63"/>
      <c r="D124" s="64"/>
      <c r="E124" s="50"/>
      <c r="F124" s="65"/>
      <c r="G124" s="58" t="s">
        <v>799</v>
      </c>
      <c r="H124" s="59">
        <f>H99+H104+H120</f>
        <v>57891401.829999991</v>
      </c>
      <c r="I124" s="60">
        <f>I99+I104+I120</f>
        <v>39126247.049999997</v>
      </c>
    </row>
    <row r="125" spans="1:9" x14ac:dyDescent="0.2">
      <c r="A125" s="65"/>
      <c r="B125" s="66"/>
      <c r="C125" s="51"/>
      <c r="D125" s="52"/>
      <c r="E125" s="50"/>
      <c r="F125" s="65"/>
      <c r="G125" s="66"/>
      <c r="H125" s="51"/>
      <c r="I125" s="52"/>
    </row>
    <row r="126" spans="1:9" ht="13.5" thickBot="1" x14ac:dyDescent="0.25">
      <c r="A126" s="70"/>
      <c r="B126" s="71"/>
      <c r="C126" s="72"/>
      <c r="D126" s="73"/>
      <c r="E126" s="74"/>
      <c r="F126" s="70"/>
      <c r="G126" s="75" t="s">
        <v>800</v>
      </c>
      <c r="H126" s="68">
        <f>H96+H124</f>
        <v>72084378.36999999</v>
      </c>
      <c r="I126" s="69">
        <f>I96+I124</f>
        <v>56306349.899999999</v>
      </c>
    </row>
    <row r="127" spans="1:9" ht="12" thickTop="1" x14ac:dyDescent="0.2"/>
    <row r="130" spans="1:8" ht="15" x14ac:dyDescent="0.25">
      <c r="B130" s="77"/>
      <c r="F130" s="78"/>
      <c r="H130" s="79"/>
    </row>
    <row r="131" spans="1:8" ht="15" x14ac:dyDescent="0.25">
      <c r="B131" s="78" t="s">
        <v>782</v>
      </c>
      <c r="F131" s="80"/>
      <c r="G131" s="78" t="s">
        <v>783</v>
      </c>
      <c r="H131" s="81"/>
    </row>
    <row r="132" spans="1:8" ht="15" x14ac:dyDescent="0.25">
      <c r="B132" s="78" t="s">
        <v>784</v>
      </c>
      <c r="F132" s="80"/>
      <c r="G132" s="78" t="s">
        <v>785</v>
      </c>
      <c r="H132" s="81"/>
    </row>
    <row r="133" spans="1:8" ht="15.75" x14ac:dyDescent="0.25">
      <c r="A133" s="156" t="s">
        <v>770</v>
      </c>
      <c r="B133" s="156"/>
      <c r="C133" s="156"/>
      <c r="D133" s="156"/>
    </row>
    <row r="137" spans="1:8" ht="15" customHeight="1" x14ac:dyDescent="0.2">
      <c r="C137" s="157" t="s">
        <v>786</v>
      </c>
      <c r="D137" s="157"/>
      <c r="E137" s="157"/>
      <c r="F137" s="157"/>
      <c r="G137" s="157"/>
    </row>
    <row r="138" spans="1:8" ht="15" customHeight="1" x14ac:dyDescent="0.2">
      <c r="C138" s="157"/>
      <c r="D138" s="157"/>
      <c r="E138" s="157"/>
      <c r="F138" s="157"/>
      <c r="G138" s="157"/>
    </row>
    <row r="139" spans="1:8" ht="11.25" customHeight="1" x14ac:dyDescent="0.2">
      <c r="C139" s="157"/>
      <c r="D139" s="157"/>
      <c r="E139" s="157"/>
      <c r="F139" s="157"/>
      <c r="G139" s="157"/>
    </row>
    <row r="140" spans="1:8" ht="11.25" customHeight="1" x14ac:dyDescent="0.2">
      <c r="C140" s="157"/>
      <c r="D140" s="157"/>
      <c r="E140" s="157"/>
      <c r="F140" s="157"/>
      <c r="G140" s="157"/>
    </row>
    <row r="141" spans="1:8" ht="17.25" customHeight="1" x14ac:dyDescent="0.2"/>
  </sheetData>
  <mergeCells count="5">
    <mergeCell ref="A2:I2"/>
    <mergeCell ref="A3:I3"/>
    <mergeCell ref="A4:I4"/>
    <mergeCell ref="A133:D133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opLeftCell="A214" zoomScale="90" zoomScaleNormal="90" workbookViewId="0">
      <selection activeCell="L278" sqref="L278"/>
    </sheetView>
  </sheetViews>
  <sheetFormatPr baseColWidth="10" defaultRowHeight="12.75" x14ac:dyDescent="0.2"/>
  <cols>
    <col min="1" max="1" width="8" style="87" customWidth="1"/>
    <col min="2" max="2" width="7.85546875" style="87" customWidth="1"/>
    <col min="3" max="12" width="7.28515625" style="87" customWidth="1"/>
    <col min="13" max="14" width="10.28515625" style="87" customWidth="1"/>
    <col min="15" max="15" width="14.85546875" style="88" customWidth="1"/>
    <col min="16" max="16" width="14.7109375" style="88" customWidth="1"/>
    <col min="17" max="16384" width="11.42578125" style="82"/>
  </cols>
  <sheetData>
    <row r="1" spans="1:16" ht="17.100000000000001" customHeight="1" x14ac:dyDescent="0.25">
      <c r="A1" s="159" t="s">
        <v>780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 ht="17.100000000000001" customHeight="1" x14ac:dyDescent="0.25">
      <c r="A2" s="159" t="s">
        <v>801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1"/>
    </row>
    <row r="3" spans="1:16" ht="17.100000000000001" customHeight="1" x14ac:dyDescent="0.25">
      <c r="A3" s="162" t="s">
        <v>802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 ht="4.5" customHeight="1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P4" s="86"/>
    </row>
    <row r="5" spans="1:16" ht="3" customHeight="1" x14ac:dyDescent="0.2"/>
    <row r="6" spans="1:16" x14ac:dyDescent="0.2">
      <c r="A6" s="89" t="s">
        <v>788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 t="s">
        <v>803</v>
      </c>
      <c r="P6" s="92" t="s">
        <v>804</v>
      </c>
    </row>
    <row r="7" spans="1:16" ht="2.25" customHeight="1" x14ac:dyDescent="0.2"/>
    <row r="8" spans="1:16" x14ac:dyDescent="0.2">
      <c r="A8" s="93"/>
      <c r="B8" s="94" t="s">
        <v>388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  <c r="P8" s="97"/>
    </row>
    <row r="9" spans="1:16" x14ac:dyDescent="0.2">
      <c r="A9" s="98" t="s">
        <v>389</v>
      </c>
      <c r="B9" s="99" t="s">
        <v>390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>
        <f>O10+O20+O27+O30+O37+O43+O54+O60</f>
        <v>4777545.080000001</v>
      </c>
      <c r="P9" s="101">
        <f>P10+P20+P27+P30+P37+P43+P54+P60</f>
        <v>4329429.8499999996</v>
      </c>
    </row>
    <row r="10" spans="1:16" x14ac:dyDescent="0.2">
      <c r="A10" s="98" t="s">
        <v>391</v>
      </c>
      <c r="B10" s="99" t="s">
        <v>392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>
        <f>SUM(O11:O18)</f>
        <v>2028360.62</v>
      </c>
      <c r="P10" s="101">
        <f>SUM(P11:P18)</f>
        <v>1825174.18</v>
      </c>
    </row>
    <row r="11" spans="1:16" x14ac:dyDescent="0.2">
      <c r="A11" s="102" t="s">
        <v>393</v>
      </c>
      <c r="B11" s="103" t="s">
        <v>394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4">
        <v>0</v>
      </c>
      <c r="P11" s="105">
        <v>0</v>
      </c>
    </row>
    <row r="12" spans="1:16" x14ac:dyDescent="0.2">
      <c r="A12" s="102" t="s">
        <v>395</v>
      </c>
      <c r="B12" s="103" t="s">
        <v>396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4">
        <v>2028060.62</v>
      </c>
      <c r="P12" s="105">
        <v>1824174.18</v>
      </c>
    </row>
    <row r="13" spans="1:16" x14ac:dyDescent="0.2">
      <c r="A13" s="102" t="s">
        <v>397</v>
      </c>
      <c r="B13" s="103" t="s">
        <v>398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4">
        <v>0</v>
      </c>
      <c r="P13" s="105">
        <v>0</v>
      </c>
    </row>
    <row r="14" spans="1:16" x14ac:dyDescent="0.2">
      <c r="A14" s="102" t="s">
        <v>399</v>
      </c>
      <c r="B14" s="103" t="s">
        <v>400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4">
        <v>0</v>
      </c>
      <c r="P14" s="105">
        <v>0</v>
      </c>
    </row>
    <row r="15" spans="1:16" x14ac:dyDescent="0.2">
      <c r="A15" s="102" t="s">
        <v>401</v>
      </c>
      <c r="B15" s="103" t="s">
        <v>402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4">
        <v>0</v>
      </c>
      <c r="P15" s="105">
        <v>0</v>
      </c>
    </row>
    <row r="16" spans="1:16" x14ac:dyDescent="0.2">
      <c r="A16" s="102" t="s">
        <v>403</v>
      </c>
      <c r="B16" s="103" t="s">
        <v>404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4">
        <v>0</v>
      </c>
      <c r="P16" s="105">
        <v>0</v>
      </c>
    </row>
    <row r="17" spans="1:16" x14ac:dyDescent="0.2">
      <c r="A17" s="102" t="s">
        <v>405</v>
      </c>
      <c r="B17" s="103" t="s">
        <v>406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4">
        <v>300</v>
      </c>
      <c r="P17" s="105">
        <v>1000</v>
      </c>
    </row>
    <row r="18" spans="1:16" x14ac:dyDescent="0.2">
      <c r="A18" s="102" t="s">
        <v>407</v>
      </c>
      <c r="B18" s="103" t="s">
        <v>408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4">
        <v>0</v>
      </c>
      <c r="P18" s="105">
        <v>0</v>
      </c>
    </row>
    <row r="19" spans="1:16" x14ac:dyDescent="0.2">
      <c r="A19" s="102"/>
      <c r="B19" s="103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4"/>
      <c r="P19" s="105"/>
    </row>
    <row r="20" spans="1:16" x14ac:dyDescent="0.2">
      <c r="A20" s="98" t="s">
        <v>409</v>
      </c>
      <c r="B20" s="99" t="s">
        <v>410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>
        <f>SUM(O21:O25)</f>
        <v>0</v>
      </c>
      <c r="P20" s="101">
        <f>SUM(P21:P25)</f>
        <v>0</v>
      </c>
    </row>
    <row r="21" spans="1:16" x14ac:dyDescent="0.2">
      <c r="A21" s="102" t="s">
        <v>411</v>
      </c>
      <c r="B21" s="103" t="s">
        <v>412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4">
        <v>0</v>
      </c>
      <c r="P21" s="105">
        <v>0</v>
      </c>
    </row>
    <row r="22" spans="1:16" x14ac:dyDescent="0.2">
      <c r="A22" s="102" t="s">
        <v>413</v>
      </c>
      <c r="B22" s="103" t="s">
        <v>414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4">
        <v>0</v>
      </c>
      <c r="P22" s="105">
        <v>0</v>
      </c>
    </row>
    <row r="23" spans="1:16" x14ac:dyDescent="0.2">
      <c r="A23" s="102" t="s">
        <v>415</v>
      </c>
      <c r="B23" s="103" t="s">
        <v>416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4">
        <v>0</v>
      </c>
      <c r="P23" s="105">
        <v>0</v>
      </c>
    </row>
    <row r="24" spans="1:16" x14ac:dyDescent="0.2">
      <c r="A24" s="102" t="s">
        <v>417</v>
      </c>
      <c r="B24" s="103" t="s">
        <v>418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4">
        <v>0</v>
      </c>
      <c r="P24" s="105">
        <v>0</v>
      </c>
    </row>
    <row r="25" spans="1:16" x14ac:dyDescent="0.2">
      <c r="A25" s="102" t="s">
        <v>419</v>
      </c>
      <c r="B25" s="103" t="s">
        <v>420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4">
        <v>0</v>
      </c>
      <c r="P25" s="105">
        <v>0</v>
      </c>
    </row>
    <row r="26" spans="1:16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4"/>
      <c r="P26" s="105"/>
    </row>
    <row r="27" spans="1:16" x14ac:dyDescent="0.2">
      <c r="A27" s="98" t="s">
        <v>421</v>
      </c>
      <c r="B27" s="99" t="s">
        <v>422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>
        <f>O28</f>
        <v>0</v>
      </c>
      <c r="P27" s="101">
        <f>P28</f>
        <v>0</v>
      </c>
    </row>
    <row r="28" spans="1:16" x14ac:dyDescent="0.2">
      <c r="A28" s="102" t="s">
        <v>423</v>
      </c>
      <c r="B28" s="103" t="s">
        <v>424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4">
        <v>0</v>
      </c>
      <c r="P28" s="105">
        <v>0</v>
      </c>
    </row>
    <row r="29" spans="1:16" x14ac:dyDescent="0.2">
      <c r="A29" s="102"/>
      <c r="B29" s="10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4"/>
      <c r="P29" s="105"/>
    </row>
    <row r="30" spans="1:16" x14ac:dyDescent="0.2">
      <c r="A30" s="98" t="s">
        <v>425</v>
      </c>
      <c r="B30" s="99" t="s">
        <v>426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>
        <f>SUM(O31:O35)</f>
        <v>2203653.7800000003</v>
      </c>
      <c r="P30" s="101">
        <f>SUM(P31:P35)</f>
        <v>1903979.79</v>
      </c>
    </row>
    <row r="31" spans="1:16" x14ac:dyDescent="0.2">
      <c r="A31" s="102" t="s">
        <v>427</v>
      </c>
      <c r="B31" s="103" t="s">
        <v>428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4">
        <v>63894.22</v>
      </c>
      <c r="P31" s="105">
        <v>73913.5</v>
      </c>
    </row>
    <row r="32" spans="1:16" x14ac:dyDescent="0.2">
      <c r="A32" s="102" t="s">
        <v>429</v>
      </c>
      <c r="B32" s="103" t="s">
        <v>430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4">
        <v>0</v>
      </c>
      <c r="P32" s="105">
        <v>0</v>
      </c>
    </row>
    <row r="33" spans="1:16" x14ac:dyDescent="0.2">
      <c r="A33" s="102" t="s">
        <v>431</v>
      </c>
      <c r="B33" s="103" t="s">
        <v>432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4">
        <v>2122819.2400000002</v>
      </c>
      <c r="P33" s="105">
        <v>1814991.29</v>
      </c>
    </row>
    <row r="34" spans="1:16" x14ac:dyDescent="0.2">
      <c r="A34" s="102" t="s">
        <v>433</v>
      </c>
      <c r="B34" s="103" t="s">
        <v>434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4">
        <v>9865</v>
      </c>
      <c r="P34" s="105">
        <v>15075</v>
      </c>
    </row>
    <row r="35" spans="1:16" x14ac:dyDescent="0.2">
      <c r="A35" s="102" t="s">
        <v>435</v>
      </c>
      <c r="B35" s="103" t="s">
        <v>436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4">
        <v>7075.32</v>
      </c>
      <c r="P35" s="105">
        <v>0</v>
      </c>
    </row>
    <row r="36" spans="1:16" x14ac:dyDescent="0.2">
      <c r="A36" s="102"/>
      <c r="B36" s="10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4"/>
      <c r="P36" s="105"/>
    </row>
    <row r="37" spans="1:16" x14ac:dyDescent="0.2">
      <c r="A37" s="98" t="s">
        <v>437</v>
      </c>
      <c r="B37" s="99" t="s">
        <v>438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>
        <f>SUM(O38:O41)</f>
        <v>534212.9</v>
      </c>
      <c r="P37" s="101">
        <f>SUM(P38:P41)</f>
        <v>486638.88</v>
      </c>
    </row>
    <row r="38" spans="1:16" x14ac:dyDescent="0.2">
      <c r="A38" s="102" t="s">
        <v>439</v>
      </c>
      <c r="B38" s="103" t="s">
        <v>440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4">
        <v>480308.91</v>
      </c>
      <c r="P38" s="105">
        <v>486638.88</v>
      </c>
    </row>
    <row r="39" spans="1:16" x14ac:dyDescent="0.2">
      <c r="A39" s="102" t="s">
        <v>441</v>
      </c>
      <c r="B39" s="103" t="s">
        <v>442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4">
        <v>0</v>
      </c>
      <c r="P39" s="105">
        <v>0</v>
      </c>
    </row>
    <row r="40" spans="1:16" x14ac:dyDescent="0.2">
      <c r="A40" s="102" t="s">
        <v>443</v>
      </c>
      <c r="B40" s="103" t="s">
        <v>444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4">
        <v>0</v>
      </c>
      <c r="P40" s="105">
        <v>0</v>
      </c>
    </row>
    <row r="41" spans="1:16" x14ac:dyDescent="0.2">
      <c r="A41" s="102" t="s">
        <v>445</v>
      </c>
      <c r="B41" s="103" t="s">
        <v>446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4">
        <v>53903.99</v>
      </c>
      <c r="P41" s="105">
        <v>0</v>
      </c>
    </row>
    <row r="42" spans="1:16" x14ac:dyDescent="0.2">
      <c r="A42" s="102"/>
      <c r="B42" s="10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4"/>
      <c r="P42" s="105"/>
    </row>
    <row r="43" spans="1:16" x14ac:dyDescent="0.2">
      <c r="A43" s="98" t="s">
        <v>447</v>
      </c>
      <c r="B43" s="99" t="s">
        <v>448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>
        <f>SUM(O44:O52)</f>
        <v>11317.78</v>
      </c>
      <c r="P43" s="101">
        <f>SUM(P44:P52)</f>
        <v>113637</v>
      </c>
    </row>
    <row r="44" spans="1:16" x14ac:dyDescent="0.2">
      <c r="A44" s="102" t="s">
        <v>805</v>
      </c>
      <c r="B44" s="103" t="s">
        <v>806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4">
        <v>0</v>
      </c>
      <c r="P44" s="105">
        <v>0</v>
      </c>
    </row>
    <row r="45" spans="1:16" x14ac:dyDescent="0.2">
      <c r="A45" s="102" t="s">
        <v>807</v>
      </c>
      <c r="B45" s="103" t="s">
        <v>450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4">
        <v>11317.78</v>
      </c>
      <c r="P45" s="105">
        <v>113637</v>
      </c>
    </row>
    <row r="46" spans="1:16" x14ac:dyDescent="0.2">
      <c r="A46" s="102" t="s">
        <v>808</v>
      </c>
      <c r="B46" s="103" t="s">
        <v>451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4">
        <v>0</v>
      </c>
      <c r="P46" s="105">
        <v>0</v>
      </c>
    </row>
    <row r="47" spans="1:16" x14ac:dyDescent="0.2">
      <c r="A47" s="102" t="s">
        <v>809</v>
      </c>
      <c r="B47" s="103" t="s">
        <v>452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4">
        <v>0</v>
      </c>
      <c r="P47" s="105">
        <v>0</v>
      </c>
    </row>
    <row r="48" spans="1:16" x14ac:dyDescent="0.2">
      <c r="A48" s="102" t="s">
        <v>810</v>
      </c>
      <c r="B48" s="103" t="s">
        <v>453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4">
        <v>0</v>
      </c>
      <c r="P48" s="105">
        <v>0</v>
      </c>
    </row>
    <row r="49" spans="1:16" x14ac:dyDescent="0.2">
      <c r="A49" s="102" t="s">
        <v>811</v>
      </c>
      <c r="B49" s="103" t="s">
        <v>454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4">
        <v>0</v>
      </c>
      <c r="P49" s="105">
        <v>0</v>
      </c>
    </row>
    <row r="50" spans="1:16" x14ac:dyDescent="0.2">
      <c r="A50" s="102" t="s">
        <v>812</v>
      </c>
      <c r="B50" s="103" t="s">
        <v>455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4">
        <v>0</v>
      </c>
      <c r="P50" s="105">
        <v>0</v>
      </c>
    </row>
    <row r="51" spans="1:16" x14ac:dyDescent="0.2">
      <c r="A51" s="102" t="s">
        <v>813</v>
      </c>
      <c r="B51" s="103" t="s">
        <v>456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>
        <v>0</v>
      </c>
      <c r="P51" s="105">
        <v>0</v>
      </c>
    </row>
    <row r="52" spans="1:16" x14ac:dyDescent="0.2">
      <c r="A52" s="102" t="s">
        <v>814</v>
      </c>
      <c r="B52" s="103" t="s">
        <v>457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>
        <v>0</v>
      </c>
      <c r="P52" s="105">
        <v>0</v>
      </c>
    </row>
    <row r="53" spans="1:16" x14ac:dyDescent="0.2">
      <c r="A53" s="102"/>
      <c r="B53" s="10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4"/>
      <c r="P53" s="105"/>
    </row>
    <row r="54" spans="1:16" x14ac:dyDescent="0.2">
      <c r="A54" s="98" t="s">
        <v>458</v>
      </c>
      <c r="B54" s="99" t="s">
        <v>459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>
        <f>SUM(O55:O58)</f>
        <v>0</v>
      </c>
      <c r="P54" s="101">
        <f>SUM(P55:P58)</f>
        <v>0</v>
      </c>
    </row>
    <row r="55" spans="1:16" x14ac:dyDescent="0.2">
      <c r="A55" s="102" t="s">
        <v>460</v>
      </c>
      <c r="B55" s="103" t="s">
        <v>461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4">
        <v>0</v>
      </c>
      <c r="P55" s="105">
        <v>0</v>
      </c>
    </row>
    <row r="56" spans="1:16" x14ac:dyDescent="0.2">
      <c r="A56" s="102" t="s">
        <v>462</v>
      </c>
      <c r="B56" s="103" t="s">
        <v>463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4">
        <v>0</v>
      </c>
      <c r="P56" s="105">
        <v>0</v>
      </c>
    </row>
    <row r="57" spans="1:16" x14ac:dyDescent="0.2">
      <c r="A57" s="102" t="s">
        <v>464</v>
      </c>
      <c r="B57" s="103" t="s">
        <v>465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4">
        <v>0</v>
      </c>
      <c r="P57" s="105">
        <v>0</v>
      </c>
    </row>
    <row r="58" spans="1:16" x14ac:dyDescent="0.2">
      <c r="A58" s="102" t="s">
        <v>466</v>
      </c>
      <c r="B58" s="103" t="s">
        <v>467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4">
        <v>0</v>
      </c>
      <c r="P58" s="105">
        <v>0</v>
      </c>
    </row>
    <row r="59" spans="1:16" x14ac:dyDescent="0.2">
      <c r="A59" s="102"/>
      <c r="B59" s="103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4"/>
      <c r="P59" s="105"/>
    </row>
    <row r="60" spans="1:16" x14ac:dyDescent="0.2">
      <c r="A60" s="98" t="s">
        <v>468</v>
      </c>
      <c r="B60" s="99" t="s">
        <v>469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>
        <f>SUM(O61:O62)</f>
        <v>0</v>
      </c>
      <c r="P60" s="101">
        <f>SUM(P61:P62)</f>
        <v>0</v>
      </c>
    </row>
    <row r="61" spans="1:16" x14ac:dyDescent="0.2">
      <c r="A61" s="102" t="s">
        <v>470</v>
      </c>
      <c r="B61" s="103" t="s">
        <v>471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4">
        <v>0</v>
      </c>
      <c r="P61" s="105">
        <v>0</v>
      </c>
    </row>
    <row r="62" spans="1:16" x14ac:dyDescent="0.2">
      <c r="A62" s="102" t="s">
        <v>472</v>
      </c>
      <c r="B62" s="103" t="s">
        <v>815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4">
        <v>0</v>
      </c>
      <c r="P62" s="105">
        <v>0</v>
      </c>
    </row>
    <row r="63" spans="1:16" x14ac:dyDescent="0.2">
      <c r="A63" s="102"/>
      <c r="B63" s="103" t="s">
        <v>816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4"/>
      <c r="P63" s="105"/>
    </row>
    <row r="64" spans="1:16" x14ac:dyDescent="0.2">
      <c r="A64" s="102"/>
      <c r="B64" s="103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4"/>
      <c r="P64" s="105"/>
    </row>
    <row r="65" spans="1:16" x14ac:dyDescent="0.2">
      <c r="A65" s="98" t="s">
        <v>474</v>
      </c>
      <c r="B65" s="99" t="s">
        <v>475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>
        <f>O66+O72</f>
        <v>47319123.789999999</v>
      </c>
      <c r="P65" s="101">
        <f>P66+P72</f>
        <v>52461717.260000005</v>
      </c>
    </row>
    <row r="66" spans="1:16" x14ac:dyDescent="0.2">
      <c r="A66" s="98" t="s">
        <v>476</v>
      </c>
      <c r="B66" s="99" t="s">
        <v>477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1">
        <f>SUM(O67:O70)</f>
        <v>47319123.789999999</v>
      </c>
      <c r="P66" s="101">
        <f>SUM(P67:P70)</f>
        <v>52461717.260000005</v>
      </c>
    </row>
    <row r="67" spans="1:16" x14ac:dyDescent="0.2">
      <c r="A67" s="102" t="s">
        <v>478</v>
      </c>
      <c r="B67" s="103" t="s">
        <v>479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4">
        <v>28051640.039999999</v>
      </c>
      <c r="P67" s="105">
        <v>37270451.670000002</v>
      </c>
    </row>
    <row r="68" spans="1:16" x14ac:dyDescent="0.2">
      <c r="A68" s="102" t="s">
        <v>480</v>
      </c>
      <c r="B68" s="103" t="s">
        <v>346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4">
        <v>13023963.029999999</v>
      </c>
      <c r="P68" s="105">
        <v>10024461.890000001</v>
      </c>
    </row>
    <row r="69" spans="1:16" x14ac:dyDescent="0.2">
      <c r="A69" s="102" t="s">
        <v>481</v>
      </c>
      <c r="B69" s="103" t="s">
        <v>482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4">
        <v>6243520.7199999997</v>
      </c>
      <c r="P69" s="105">
        <v>5166803.7</v>
      </c>
    </row>
    <row r="70" spans="1:16" x14ac:dyDescent="0.2">
      <c r="A70" s="102">
        <v>4214</v>
      </c>
      <c r="B70" s="103" t="s">
        <v>449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4">
        <v>0</v>
      </c>
      <c r="P70" s="105">
        <v>0</v>
      </c>
    </row>
    <row r="71" spans="1:16" x14ac:dyDescent="0.2">
      <c r="A71" s="102"/>
      <c r="B71" s="103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4"/>
      <c r="P71" s="105"/>
    </row>
    <row r="72" spans="1:16" x14ac:dyDescent="0.2">
      <c r="A72" s="98" t="s">
        <v>483</v>
      </c>
      <c r="B72" s="99" t="s">
        <v>484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>
        <f>SUM(O73:O78)</f>
        <v>0</v>
      </c>
      <c r="P72" s="101">
        <f>SUM(P73:P78)</f>
        <v>0</v>
      </c>
    </row>
    <row r="73" spans="1:16" x14ac:dyDescent="0.2">
      <c r="A73" s="102" t="s">
        <v>485</v>
      </c>
      <c r="B73" s="103" t="s">
        <v>486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4">
        <v>0</v>
      </c>
      <c r="P73" s="105">
        <v>0</v>
      </c>
    </row>
    <row r="74" spans="1:16" x14ac:dyDescent="0.2">
      <c r="A74" s="102" t="s">
        <v>487</v>
      </c>
      <c r="B74" s="103" t="s">
        <v>488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4">
        <v>0</v>
      </c>
      <c r="P74" s="105">
        <v>0</v>
      </c>
    </row>
    <row r="75" spans="1:16" x14ac:dyDescent="0.2">
      <c r="A75" s="102" t="s">
        <v>489</v>
      </c>
      <c r="B75" s="103" t="s">
        <v>490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4">
        <v>0</v>
      </c>
      <c r="P75" s="105">
        <v>0</v>
      </c>
    </row>
    <row r="76" spans="1:16" x14ac:dyDescent="0.2">
      <c r="A76" s="102" t="s">
        <v>491</v>
      </c>
      <c r="B76" s="103" t="s">
        <v>492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4">
        <v>0</v>
      </c>
      <c r="P76" s="105">
        <v>0</v>
      </c>
    </row>
    <row r="77" spans="1:16" x14ac:dyDescent="0.2">
      <c r="A77" s="102" t="s">
        <v>493</v>
      </c>
      <c r="B77" s="103" t="s">
        <v>494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4">
        <v>0</v>
      </c>
      <c r="P77" s="105">
        <v>0</v>
      </c>
    </row>
    <row r="78" spans="1:16" x14ac:dyDescent="0.2">
      <c r="A78" s="102">
        <v>4226</v>
      </c>
      <c r="B78" s="106" t="s">
        <v>775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4">
        <v>0</v>
      </c>
      <c r="P78" s="105">
        <v>0</v>
      </c>
    </row>
    <row r="79" spans="1:16" x14ac:dyDescent="0.2">
      <c r="A79" s="102"/>
      <c r="B79" s="103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4"/>
      <c r="P79" s="105"/>
    </row>
    <row r="80" spans="1:16" x14ac:dyDescent="0.2">
      <c r="A80" s="98" t="s">
        <v>495</v>
      </c>
      <c r="B80" s="99" t="s">
        <v>496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1">
        <f>O81+O85+O92+O93+O96</f>
        <v>-8308.99</v>
      </c>
      <c r="P80" s="101">
        <f>P81+P85+P92+P93+P96</f>
        <v>0.01</v>
      </c>
    </row>
    <row r="81" spans="1:16" x14ac:dyDescent="0.2">
      <c r="A81" s="98" t="s">
        <v>497</v>
      </c>
      <c r="B81" s="99" t="s">
        <v>498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>
        <f>SUM(O82:O83)</f>
        <v>0.01</v>
      </c>
      <c r="P81" s="101">
        <f>SUM(P82:P83)</f>
        <v>0.01</v>
      </c>
    </row>
    <row r="82" spans="1:16" x14ac:dyDescent="0.2">
      <c r="A82" s="102" t="s">
        <v>499</v>
      </c>
      <c r="B82" s="103" t="s">
        <v>500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4">
        <v>0.01</v>
      </c>
      <c r="P82" s="105">
        <v>0.01</v>
      </c>
    </row>
    <row r="83" spans="1:16" x14ac:dyDescent="0.2">
      <c r="A83" s="102" t="s">
        <v>501</v>
      </c>
      <c r="B83" s="103" t="s">
        <v>502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4">
        <v>0</v>
      </c>
      <c r="P83" s="105">
        <v>0</v>
      </c>
    </row>
    <row r="84" spans="1:16" x14ac:dyDescent="0.2">
      <c r="A84" s="102"/>
      <c r="B84" s="103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4"/>
      <c r="P84" s="105"/>
    </row>
    <row r="85" spans="1:16" x14ac:dyDescent="0.2">
      <c r="A85" s="98" t="s">
        <v>503</v>
      </c>
      <c r="B85" s="99" t="s">
        <v>504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1">
        <f>SUM(O86:O90)</f>
        <v>0</v>
      </c>
      <c r="P85" s="101">
        <f>SUM(P86:P90)</f>
        <v>0</v>
      </c>
    </row>
    <row r="86" spans="1:16" x14ac:dyDescent="0.2">
      <c r="A86" s="102" t="s">
        <v>505</v>
      </c>
      <c r="B86" s="103" t="s">
        <v>506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4">
        <v>0</v>
      </c>
      <c r="P86" s="105">
        <v>0</v>
      </c>
    </row>
    <row r="87" spans="1:16" x14ac:dyDescent="0.2">
      <c r="A87" s="102" t="s">
        <v>507</v>
      </c>
      <c r="B87" s="103" t="s">
        <v>508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4">
        <v>0</v>
      </c>
      <c r="P87" s="105">
        <v>0</v>
      </c>
    </row>
    <row r="88" spans="1:16" x14ac:dyDescent="0.2">
      <c r="A88" s="102" t="s">
        <v>509</v>
      </c>
      <c r="B88" s="103" t="s">
        <v>510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4">
        <v>0</v>
      </c>
      <c r="P88" s="105">
        <v>0</v>
      </c>
    </row>
    <row r="89" spans="1:16" x14ac:dyDescent="0.2">
      <c r="A89" s="102" t="s">
        <v>511</v>
      </c>
      <c r="B89" s="103" t="s">
        <v>512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4">
        <v>0</v>
      </c>
      <c r="P89" s="105">
        <v>0</v>
      </c>
    </row>
    <row r="90" spans="1:16" x14ac:dyDescent="0.2">
      <c r="A90" s="102" t="s">
        <v>513</v>
      </c>
      <c r="B90" s="103" t="s">
        <v>514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4">
        <v>0</v>
      </c>
      <c r="P90" s="105">
        <v>0</v>
      </c>
    </row>
    <row r="91" spans="1:16" x14ac:dyDescent="0.2">
      <c r="A91" s="102"/>
      <c r="B91" s="103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4"/>
      <c r="P91" s="105"/>
    </row>
    <row r="92" spans="1:16" x14ac:dyDescent="0.2">
      <c r="A92" s="98" t="s">
        <v>515</v>
      </c>
      <c r="B92" s="99" t="s">
        <v>516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1">
        <v>0</v>
      </c>
      <c r="P92" s="107">
        <v>0</v>
      </c>
    </row>
    <row r="93" spans="1:16" x14ac:dyDescent="0.2">
      <c r="A93" s="98" t="s">
        <v>517</v>
      </c>
      <c r="B93" s="99" t="s">
        <v>518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1">
        <f>O94</f>
        <v>0</v>
      </c>
      <c r="P93" s="101">
        <f>P94</f>
        <v>0</v>
      </c>
    </row>
    <row r="94" spans="1:16" x14ac:dyDescent="0.2">
      <c r="A94" s="102" t="s">
        <v>519</v>
      </c>
      <c r="B94" s="103" t="s">
        <v>518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4">
        <v>0</v>
      </c>
      <c r="P94" s="105">
        <v>0</v>
      </c>
    </row>
    <row r="95" spans="1:16" x14ac:dyDescent="0.2">
      <c r="A95" s="102"/>
      <c r="B95" s="103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4"/>
      <c r="P95" s="105"/>
    </row>
    <row r="96" spans="1:16" x14ac:dyDescent="0.2">
      <c r="A96" s="98" t="s">
        <v>520</v>
      </c>
      <c r="B96" s="99" t="s">
        <v>534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1">
        <f>SUM(O97:O103)</f>
        <v>-8309</v>
      </c>
      <c r="P96" s="101">
        <f>SUM(P97:P103)</f>
        <v>0</v>
      </c>
    </row>
    <row r="97" spans="1:16" x14ac:dyDescent="0.2">
      <c r="A97" s="102" t="s">
        <v>522</v>
      </c>
      <c r="B97" s="103" t="s">
        <v>523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4">
        <v>0</v>
      </c>
      <c r="P97" s="105">
        <v>0</v>
      </c>
    </row>
    <row r="98" spans="1:16" x14ac:dyDescent="0.2">
      <c r="A98" s="102" t="s">
        <v>524</v>
      </c>
      <c r="B98" s="103" t="s">
        <v>525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4">
        <v>-8309</v>
      </c>
      <c r="P98" s="105">
        <v>0</v>
      </c>
    </row>
    <row r="99" spans="1:16" x14ac:dyDescent="0.2">
      <c r="A99" s="102" t="s">
        <v>526</v>
      </c>
      <c r="B99" s="103" t="s">
        <v>527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4">
        <v>0</v>
      </c>
      <c r="P99" s="105">
        <v>0</v>
      </c>
    </row>
    <row r="100" spans="1:16" x14ac:dyDescent="0.2">
      <c r="A100" s="102" t="s">
        <v>528</v>
      </c>
      <c r="B100" s="103" t="s">
        <v>529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4">
        <v>0</v>
      </c>
      <c r="P100" s="105">
        <v>0</v>
      </c>
    </row>
    <row r="101" spans="1:16" x14ac:dyDescent="0.2">
      <c r="A101" s="102" t="s">
        <v>530</v>
      </c>
      <c r="B101" s="103" t="s">
        <v>384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4">
        <v>0</v>
      </c>
      <c r="P101" s="105">
        <v>0</v>
      </c>
    </row>
    <row r="102" spans="1:16" x14ac:dyDescent="0.2">
      <c r="A102" s="102" t="s">
        <v>531</v>
      </c>
      <c r="B102" s="103" t="s">
        <v>532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4">
        <v>0</v>
      </c>
      <c r="P102" s="105">
        <v>0</v>
      </c>
    </row>
    <row r="103" spans="1:16" x14ac:dyDescent="0.2">
      <c r="A103" s="102" t="s">
        <v>533</v>
      </c>
      <c r="B103" s="103" t="s">
        <v>534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4">
        <v>0</v>
      </c>
      <c r="P103" s="105">
        <v>0</v>
      </c>
    </row>
    <row r="104" spans="1:16" x14ac:dyDescent="0.2">
      <c r="A104" s="102"/>
      <c r="B104" s="103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4"/>
      <c r="P104" s="105"/>
    </row>
    <row r="105" spans="1:16" x14ac:dyDescent="0.2">
      <c r="A105" s="108"/>
      <c r="B105" s="109" t="s">
        <v>817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1">
        <f>O9+O65+O80</f>
        <v>52088359.879999995</v>
      </c>
      <c r="P105" s="101">
        <f>P9+P65+P80</f>
        <v>56791147.120000005</v>
      </c>
    </row>
    <row r="106" spans="1:16" x14ac:dyDescent="0.2">
      <c r="A106" s="102"/>
      <c r="B106" s="103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4"/>
      <c r="P106" s="105"/>
    </row>
    <row r="107" spans="1:16" x14ac:dyDescent="0.2">
      <c r="A107" s="98"/>
      <c r="B107" s="99" t="s">
        <v>536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4"/>
      <c r="P107" s="105"/>
    </row>
    <row r="108" spans="1:16" x14ac:dyDescent="0.2">
      <c r="A108" s="98" t="s">
        <v>537</v>
      </c>
      <c r="B108" s="99" t="s">
        <v>538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1">
        <f>O109+O117+O128</f>
        <v>32044959.829999998</v>
      </c>
      <c r="P108" s="101">
        <f>P109+P117+P128</f>
        <v>24439443.510000002</v>
      </c>
    </row>
    <row r="109" spans="1:16" x14ac:dyDescent="0.2">
      <c r="A109" s="98" t="s">
        <v>539</v>
      </c>
      <c r="B109" s="99" t="s">
        <v>540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1">
        <f>SUM(O110:O115)</f>
        <v>17353418.499999996</v>
      </c>
      <c r="P109" s="101">
        <f>SUM(P110:P115)</f>
        <v>12668079.26</v>
      </c>
    </row>
    <row r="110" spans="1:16" x14ac:dyDescent="0.2">
      <c r="A110" s="102" t="s">
        <v>541</v>
      </c>
      <c r="B110" s="103" t="s">
        <v>542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4">
        <v>14232746.34</v>
      </c>
      <c r="P110" s="105">
        <v>10797548.789999999</v>
      </c>
    </row>
    <row r="111" spans="1:16" x14ac:dyDescent="0.2">
      <c r="A111" s="102" t="s">
        <v>543</v>
      </c>
      <c r="B111" s="103" t="s">
        <v>544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4">
        <v>741150.95</v>
      </c>
      <c r="P111" s="105">
        <v>719160.99</v>
      </c>
    </row>
    <row r="112" spans="1:16" x14ac:dyDescent="0.2">
      <c r="A112" s="102" t="s">
        <v>545</v>
      </c>
      <c r="B112" s="103" t="s">
        <v>546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4">
        <v>1709368.63</v>
      </c>
      <c r="P112" s="105">
        <v>331511.75</v>
      </c>
    </row>
    <row r="113" spans="1:16" x14ac:dyDescent="0.2">
      <c r="A113" s="102" t="s">
        <v>547</v>
      </c>
      <c r="B113" s="103" t="s">
        <v>548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4">
        <v>605538.74</v>
      </c>
      <c r="P113" s="105">
        <v>790702.73</v>
      </c>
    </row>
    <row r="114" spans="1:16" x14ac:dyDescent="0.2">
      <c r="A114" s="102" t="s">
        <v>549</v>
      </c>
      <c r="B114" s="103" t="s">
        <v>550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4">
        <v>64613.84</v>
      </c>
      <c r="P114" s="105">
        <v>29155</v>
      </c>
    </row>
    <row r="115" spans="1:16" x14ac:dyDescent="0.2">
      <c r="A115" s="102" t="s">
        <v>551</v>
      </c>
      <c r="B115" s="103" t="s">
        <v>552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4">
        <v>0</v>
      </c>
      <c r="P115" s="105">
        <v>0</v>
      </c>
    </row>
    <row r="116" spans="1:16" x14ac:dyDescent="0.2">
      <c r="A116" s="102"/>
      <c r="B116" s="103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4"/>
      <c r="P116" s="105"/>
    </row>
    <row r="117" spans="1:16" x14ac:dyDescent="0.2">
      <c r="A117" s="98" t="s">
        <v>553</v>
      </c>
      <c r="B117" s="99" t="s">
        <v>554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1">
        <f>SUM(O118:O126)</f>
        <v>6155076.0300000003</v>
      </c>
      <c r="P117" s="101">
        <f>SUM(P118:P126)</f>
        <v>4781690.34</v>
      </c>
    </row>
    <row r="118" spans="1:16" x14ac:dyDescent="0.2">
      <c r="A118" s="102" t="s">
        <v>555</v>
      </c>
      <c r="B118" s="103" t="s">
        <v>556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4">
        <v>307856.63</v>
      </c>
      <c r="P118" s="105">
        <v>309939.7</v>
      </c>
    </row>
    <row r="119" spans="1:16" x14ac:dyDescent="0.2">
      <c r="A119" s="102" t="s">
        <v>557</v>
      </c>
      <c r="B119" s="103" t="s">
        <v>558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4">
        <v>106846.17</v>
      </c>
      <c r="P119" s="105">
        <v>78465.240000000005</v>
      </c>
    </row>
    <row r="120" spans="1:16" x14ac:dyDescent="0.2">
      <c r="A120" s="102" t="s">
        <v>559</v>
      </c>
      <c r="B120" s="103" t="s">
        <v>560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4">
        <v>3190.86</v>
      </c>
      <c r="P120" s="105">
        <v>0</v>
      </c>
    </row>
    <row r="121" spans="1:16" x14ac:dyDescent="0.2">
      <c r="A121" s="102" t="s">
        <v>561</v>
      </c>
      <c r="B121" s="103" t="s">
        <v>562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4">
        <v>1302867.8</v>
      </c>
      <c r="P121" s="105">
        <v>1378572.42</v>
      </c>
    </row>
    <row r="122" spans="1:16" x14ac:dyDescent="0.2">
      <c r="A122" s="102" t="s">
        <v>563</v>
      </c>
      <c r="B122" s="103" t="s">
        <v>564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4">
        <v>261985.97</v>
      </c>
      <c r="P122" s="105">
        <v>149777.47</v>
      </c>
    </row>
    <row r="123" spans="1:16" x14ac:dyDescent="0.2">
      <c r="A123" s="102" t="s">
        <v>565</v>
      </c>
      <c r="B123" s="103" t="s">
        <v>566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4">
        <v>3576779.22</v>
      </c>
      <c r="P123" s="105">
        <v>2234830.4</v>
      </c>
    </row>
    <row r="124" spans="1:16" x14ac:dyDescent="0.2">
      <c r="A124" s="102" t="s">
        <v>567</v>
      </c>
      <c r="B124" s="103" t="s">
        <v>568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4">
        <v>30377.68</v>
      </c>
      <c r="P124" s="105">
        <v>80326.710000000006</v>
      </c>
    </row>
    <row r="125" spans="1:16" x14ac:dyDescent="0.2">
      <c r="A125" s="102" t="s">
        <v>569</v>
      </c>
      <c r="B125" s="103" t="s">
        <v>570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4">
        <v>0</v>
      </c>
      <c r="P125" s="105">
        <v>0</v>
      </c>
    </row>
    <row r="126" spans="1:16" x14ac:dyDescent="0.2">
      <c r="A126" s="102" t="s">
        <v>571</v>
      </c>
      <c r="B126" s="103" t="s">
        <v>572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4">
        <v>565171.69999999995</v>
      </c>
      <c r="P126" s="105">
        <v>549778.4</v>
      </c>
    </row>
    <row r="127" spans="1:16" x14ac:dyDescent="0.2">
      <c r="A127" s="102"/>
      <c r="B127" s="103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4"/>
      <c r="P127" s="105"/>
    </row>
    <row r="128" spans="1:16" x14ac:dyDescent="0.2">
      <c r="A128" s="98" t="s">
        <v>573</v>
      </c>
      <c r="B128" s="99" t="s">
        <v>574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1">
        <f>SUM(O129:O137)</f>
        <v>8536465.3000000007</v>
      </c>
      <c r="P128" s="101">
        <f>SUM(P129:P137)</f>
        <v>6989673.9100000001</v>
      </c>
    </row>
    <row r="129" spans="1:16" x14ac:dyDescent="0.2">
      <c r="A129" s="102" t="s">
        <v>575</v>
      </c>
      <c r="B129" s="103" t="s">
        <v>576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4">
        <v>5076350.55</v>
      </c>
      <c r="P129" s="105">
        <v>4168917.37</v>
      </c>
    </row>
    <row r="130" spans="1:16" x14ac:dyDescent="0.2">
      <c r="A130" s="102" t="s">
        <v>577</v>
      </c>
      <c r="B130" s="103" t="s">
        <v>578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4">
        <v>360662.35</v>
      </c>
      <c r="P130" s="105">
        <v>214638.71</v>
      </c>
    </row>
    <row r="131" spans="1:16" x14ac:dyDescent="0.2">
      <c r="A131" s="102" t="s">
        <v>579</v>
      </c>
      <c r="B131" s="103" t="s">
        <v>580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4">
        <v>26396</v>
      </c>
      <c r="P131" s="105">
        <v>79402</v>
      </c>
    </row>
    <row r="132" spans="1:16" x14ac:dyDescent="0.2">
      <c r="A132" s="102" t="s">
        <v>581</v>
      </c>
      <c r="B132" s="103" t="s">
        <v>582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4">
        <v>116919.4</v>
      </c>
      <c r="P132" s="105">
        <v>106350.02</v>
      </c>
    </row>
    <row r="133" spans="1:16" x14ac:dyDescent="0.2">
      <c r="A133" s="102" t="s">
        <v>583</v>
      </c>
      <c r="B133" s="103" t="s">
        <v>584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4">
        <v>1150852.07</v>
      </c>
      <c r="P133" s="105">
        <v>800364.41</v>
      </c>
    </row>
    <row r="134" spans="1:16" x14ac:dyDescent="0.2">
      <c r="A134" s="102" t="s">
        <v>585</v>
      </c>
      <c r="B134" s="103" t="s">
        <v>586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4">
        <v>44591.839999999997</v>
      </c>
      <c r="P134" s="105">
        <v>98678.66</v>
      </c>
    </row>
    <row r="135" spans="1:16" x14ac:dyDescent="0.2">
      <c r="A135" s="102" t="s">
        <v>587</v>
      </c>
      <c r="B135" s="103" t="s">
        <v>588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4">
        <v>226825.36</v>
      </c>
      <c r="P135" s="105">
        <v>221262.21</v>
      </c>
    </row>
    <row r="136" spans="1:16" x14ac:dyDescent="0.2">
      <c r="A136" s="102" t="s">
        <v>589</v>
      </c>
      <c r="B136" s="103" t="s">
        <v>590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4">
        <v>1244014.97</v>
      </c>
      <c r="P136" s="105">
        <v>850961.21</v>
      </c>
    </row>
    <row r="137" spans="1:16" x14ac:dyDescent="0.2">
      <c r="A137" s="102" t="s">
        <v>591</v>
      </c>
      <c r="B137" s="103" t="s">
        <v>592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4">
        <v>289852.76</v>
      </c>
      <c r="P137" s="105">
        <v>449099.32</v>
      </c>
    </row>
    <row r="138" spans="1:16" x14ac:dyDescent="0.2">
      <c r="A138" s="102"/>
      <c r="B138" s="103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4"/>
      <c r="P138" s="105"/>
    </row>
    <row r="139" spans="1:16" x14ac:dyDescent="0.2">
      <c r="A139" s="98" t="s">
        <v>593</v>
      </c>
      <c r="B139" s="99" t="s">
        <v>594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1">
        <f>O140+O144+O148+O152+O158+O163+O167+O170+O177</f>
        <v>3299207.91</v>
      </c>
      <c r="P139" s="101">
        <f>P140+P144+P148+P152+P158+P163+P167+P170+P177</f>
        <v>2760446.16</v>
      </c>
    </row>
    <row r="140" spans="1:16" x14ac:dyDescent="0.2">
      <c r="A140" s="98" t="s">
        <v>595</v>
      </c>
      <c r="B140" s="99" t="s">
        <v>486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1">
        <f>SUM(O141:O142)</f>
        <v>536332.68999999994</v>
      </c>
      <c r="P140" s="101">
        <f>SUM(P141:P142)</f>
        <v>0</v>
      </c>
    </row>
    <row r="141" spans="1:16" x14ac:dyDescent="0.2">
      <c r="A141" s="102" t="s">
        <v>596</v>
      </c>
      <c r="B141" s="103" t="s">
        <v>597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4">
        <v>0</v>
      </c>
      <c r="P141" s="105">
        <v>0</v>
      </c>
    </row>
    <row r="142" spans="1:16" x14ac:dyDescent="0.2">
      <c r="A142" s="102" t="s">
        <v>598</v>
      </c>
      <c r="B142" s="103" t="s">
        <v>599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4">
        <v>536332.68999999994</v>
      </c>
      <c r="P142" s="105">
        <v>0</v>
      </c>
    </row>
    <row r="143" spans="1:16" x14ac:dyDescent="0.2">
      <c r="A143" s="102"/>
      <c r="B143" s="103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4"/>
      <c r="P143" s="105"/>
    </row>
    <row r="144" spans="1:16" x14ac:dyDescent="0.2">
      <c r="A144" s="98" t="s">
        <v>600</v>
      </c>
      <c r="B144" s="99" t="s">
        <v>601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1">
        <f>SUM(O145:O146)</f>
        <v>1387514.65</v>
      </c>
      <c r="P144" s="101">
        <f>SUM(P145:P146)</f>
        <v>1620752.86</v>
      </c>
    </row>
    <row r="145" spans="1:16" x14ac:dyDescent="0.2">
      <c r="A145" s="102" t="s">
        <v>602</v>
      </c>
      <c r="B145" s="103" t="s">
        <v>603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4">
        <v>1387514.65</v>
      </c>
      <c r="P145" s="105">
        <v>1620752.86</v>
      </c>
    </row>
    <row r="146" spans="1:16" x14ac:dyDescent="0.2">
      <c r="A146" s="102" t="s">
        <v>604</v>
      </c>
      <c r="B146" s="103" t="s">
        <v>605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4">
        <v>0</v>
      </c>
      <c r="P146" s="105">
        <v>0</v>
      </c>
    </row>
    <row r="147" spans="1:16" x14ac:dyDescent="0.2">
      <c r="A147" s="102"/>
      <c r="B147" s="103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4"/>
      <c r="P147" s="105"/>
    </row>
    <row r="148" spans="1:16" x14ac:dyDescent="0.2">
      <c r="A148" s="98" t="s">
        <v>606</v>
      </c>
      <c r="B148" s="99" t="s">
        <v>490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1">
        <f>SUM(O149:O150)</f>
        <v>0</v>
      </c>
      <c r="P148" s="101">
        <f>SUM(P149:P150)</f>
        <v>0</v>
      </c>
    </row>
    <row r="149" spans="1:16" x14ac:dyDescent="0.2">
      <c r="A149" s="102" t="s">
        <v>607</v>
      </c>
      <c r="B149" s="103" t="s">
        <v>608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4">
        <v>0</v>
      </c>
      <c r="P149" s="105">
        <v>0</v>
      </c>
    </row>
    <row r="150" spans="1:16" x14ac:dyDescent="0.2">
      <c r="A150" s="102" t="s">
        <v>609</v>
      </c>
      <c r="B150" s="103" t="s">
        <v>610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4">
        <v>0</v>
      </c>
      <c r="P150" s="105">
        <v>0</v>
      </c>
    </row>
    <row r="151" spans="1:16" x14ac:dyDescent="0.2">
      <c r="A151" s="102"/>
      <c r="B151" s="103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4"/>
      <c r="P151" s="105"/>
    </row>
    <row r="152" spans="1:16" x14ac:dyDescent="0.2">
      <c r="A152" s="98" t="s">
        <v>611</v>
      </c>
      <c r="B152" s="99" t="s">
        <v>492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1">
        <f>SUM(O153:O156)</f>
        <v>954961.32000000007</v>
      </c>
      <c r="P152" s="101">
        <f>SUM(P153:P156)</f>
        <v>758161.2</v>
      </c>
    </row>
    <row r="153" spans="1:16" x14ac:dyDescent="0.2">
      <c r="A153" s="102" t="s">
        <v>612</v>
      </c>
      <c r="B153" s="103" t="s">
        <v>613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4">
        <v>105029.92</v>
      </c>
      <c r="P153" s="105">
        <v>72025</v>
      </c>
    </row>
    <row r="154" spans="1:16" x14ac:dyDescent="0.2">
      <c r="A154" s="102" t="s">
        <v>614</v>
      </c>
      <c r="B154" s="103" t="s">
        <v>615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4">
        <v>67886</v>
      </c>
      <c r="P154" s="105">
        <v>0</v>
      </c>
    </row>
    <row r="155" spans="1:16" x14ac:dyDescent="0.2">
      <c r="A155" s="102" t="s">
        <v>616</v>
      </c>
      <c r="B155" s="103" t="s">
        <v>617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4">
        <v>782045.4</v>
      </c>
      <c r="P155" s="105">
        <v>686136.2</v>
      </c>
    </row>
    <row r="156" spans="1:16" x14ac:dyDescent="0.2">
      <c r="A156" s="102" t="s">
        <v>618</v>
      </c>
      <c r="B156" s="103" t="s">
        <v>619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4">
        <v>0</v>
      </c>
      <c r="P156" s="105">
        <v>0</v>
      </c>
    </row>
    <row r="157" spans="1:16" x14ac:dyDescent="0.2">
      <c r="A157" s="102"/>
      <c r="B157" s="103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4"/>
      <c r="P157" s="105"/>
    </row>
    <row r="158" spans="1:16" x14ac:dyDescent="0.2">
      <c r="A158" s="98" t="s">
        <v>620</v>
      </c>
      <c r="B158" s="99" t="s">
        <v>494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1">
        <f>SUM(O159:O161)</f>
        <v>420399.25</v>
      </c>
      <c r="P158" s="101">
        <f>SUM(P159:P161)</f>
        <v>381532.1</v>
      </c>
    </row>
    <row r="159" spans="1:16" x14ac:dyDescent="0.2">
      <c r="A159" s="102" t="s">
        <v>621</v>
      </c>
      <c r="B159" s="103" t="s">
        <v>622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4">
        <v>0</v>
      </c>
      <c r="P159" s="105">
        <v>0</v>
      </c>
    </row>
    <row r="160" spans="1:16" x14ac:dyDescent="0.2">
      <c r="A160" s="102" t="s">
        <v>623</v>
      </c>
      <c r="B160" s="103" t="s">
        <v>624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4">
        <v>420399.25</v>
      </c>
      <c r="P160" s="105">
        <v>381532.1</v>
      </c>
    </row>
    <row r="161" spans="1:16" x14ac:dyDescent="0.2">
      <c r="A161" s="102" t="s">
        <v>625</v>
      </c>
      <c r="B161" s="103" t="s">
        <v>626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4">
        <v>0</v>
      </c>
      <c r="P161" s="105">
        <v>0</v>
      </c>
    </row>
    <row r="162" spans="1:16" x14ac:dyDescent="0.2">
      <c r="A162" s="102"/>
      <c r="B162" s="103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4"/>
      <c r="P162" s="105"/>
    </row>
    <row r="163" spans="1:16" x14ac:dyDescent="0.2">
      <c r="A163" s="98" t="s">
        <v>627</v>
      </c>
      <c r="B163" s="99" t="s">
        <v>628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1">
        <f>SUM(O164:O165)</f>
        <v>0</v>
      </c>
      <c r="P163" s="101">
        <f>SUM(P164:P165)</f>
        <v>0</v>
      </c>
    </row>
    <row r="164" spans="1:16" x14ac:dyDescent="0.2">
      <c r="A164" s="102" t="s">
        <v>629</v>
      </c>
      <c r="B164" s="103" t="s">
        <v>630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4">
        <v>0</v>
      </c>
      <c r="P164" s="105">
        <v>0</v>
      </c>
    </row>
    <row r="165" spans="1:16" x14ac:dyDescent="0.2">
      <c r="A165" s="102" t="s">
        <v>631</v>
      </c>
      <c r="B165" s="103" t="s">
        <v>632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4">
        <v>0</v>
      </c>
      <c r="P165" s="105">
        <v>0</v>
      </c>
    </row>
    <row r="166" spans="1:16" x14ac:dyDescent="0.2">
      <c r="A166" s="102"/>
      <c r="B166" s="103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4"/>
      <c r="P166" s="105"/>
    </row>
    <row r="167" spans="1:16" x14ac:dyDescent="0.2">
      <c r="A167" s="98" t="s">
        <v>633</v>
      </c>
      <c r="B167" s="99" t="s">
        <v>634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1">
        <f>O168</f>
        <v>0</v>
      </c>
      <c r="P167" s="101">
        <f>P168</f>
        <v>0</v>
      </c>
    </row>
    <row r="168" spans="1:16" x14ac:dyDescent="0.2">
      <c r="A168" s="102" t="s">
        <v>635</v>
      </c>
      <c r="B168" s="103" t="s">
        <v>636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4">
        <v>0</v>
      </c>
      <c r="P168" s="105">
        <v>0</v>
      </c>
    </row>
    <row r="169" spans="1:16" x14ac:dyDescent="0.2">
      <c r="A169" s="102"/>
      <c r="B169" s="103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4"/>
      <c r="P169" s="105"/>
    </row>
    <row r="170" spans="1:16" x14ac:dyDescent="0.2">
      <c r="A170" s="98" t="s">
        <v>637</v>
      </c>
      <c r="B170" s="99" t="s">
        <v>818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1">
        <f>SUM(O171:O175)</f>
        <v>0</v>
      </c>
      <c r="P170" s="101">
        <f>SUM(P171:P175)</f>
        <v>0</v>
      </c>
    </row>
    <row r="171" spans="1:16" x14ac:dyDescent="0.2">
      <c r="A171" s="102" t="s">
        <v>638</v>
      </c>
      <c r="B171" s="103" t="s">
        <v>639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4">
        <v>0</v>
      </c>
      <c r="P171" s="105">
        <v>0</v>
      </c>
    </row>
    <row r="172" spans="1:16" x14ac:dyDescent="0.2">
      <c r="A172" s="102" t="s">
        <v>640</v>
      </c>
      <c r="B172" s="103" t="s">
        <v>641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4">
        <v>0</v>
      </c>
      <c r="P172" s="105">
        <v>0</v>
      </c>
    </row>
    <row r="173" spans="1:16" x14ac:dyDescent="0.2">
      <c r="A173" s="102" t="s">
        <v>642</v>
      </c>
      <c r="B173" s="103" t="s">
        <v>643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4">
        <v>0</v>
      </c>
      <c r="P173" s="105">
        <v>0</v>
      </c>
    </row>
    <row r="174" spans="1:16" x14ac:dyDescent="0.2">
      <c r="A174" s="102" t="s">
        <v>644</v>
      </c>
      <c r="B174" s="103" t="s">
        <v>645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4">
        <v>0</v>
      </c>
      <c r="P174" s="105">
        <v>0</v>
      </c>
    </row>
    <row r="175" spans="1:16" x14ac:dyDescent="0.2">
      <c r="A175" s="102" t="s">
        <v>646</v>
      </c>
      <c r="B175" s="103" t="s">
        <v>819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4">
        <v>0</v>
      </c>
      <c r="P175" s="105">
        <v>0</v>
      </c>
    </row>
    <row r="176" spans="1:16" x14ac:dyDescent="0.2">
      <c r="A176" s="102"/>
      <c r="B176" s="103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4"/>
      <c r="P176" s="105"/>
    </row>
    <row r="177" spans="1:16" x14ac:dyDescent="0.2">
      <c r="A177" s="98" t="s">
        <v>647</v>
      </c>
      <c r="B177" s="99" t="s">
        <v>648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1">
        <f>SUM(O178:O179)</f>
        <v>0</v>
      </c>
      <c r="P177" s="101">
        <f>SUM(P178:P179)</f>
        <v>0</v>
      </c>
    </row>
    <row r="178" spans="1:16" x14ac:dyDescent="0.2">
      <c r="A178" s="102" t="s">
        <v>649</v>
      </c>
      <c r="B178" s="103" t="s">
        <v>650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4">
        <v>0</v>
      </c>
      <c r="P178" s="105">
        <v>0</v>
      </c>
    </row>
    <row r="179" spans="1:16" x14ac:dyDescent="0.2">
      <c r="A179" s="102" t="s">
        <v>651</v>
      </c>
      <c r="B179" s="103" t="s">
        <v>652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4">
        <v>0</v>
      </c>
      <c r="P179" s="105">
        <v>0</v>
      </c>
    </row>
    <row r="180" spans="1:16" x14ac:dyDescent="0.2">
      <c r="A180" s="102"/>
      <c r="B180" s="103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4"/>
      <c r="P180" s="105"/>
    </row>
    <row r="181" spans="1:16" x14ac:dyDescent="0.2">
      <c r="A181" s="98" t="s">
        <v>653</v>
      </c>
      <c r="B181" s="99" t="s">
        <v>477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>
        <f>O182+O186+O190</f>
        <v>0</v>
      </c>
      <c r="P181" s="101">
        <f>P182+P186+P190</f>
        <v>0</v>
      </c>
    </row>
    <row r="182" spans="1:16" x14ac:dyDescent="0.2">
      <c r="A182" s="98" t="s">
        <v>654</v>
      </c>
      <c r="B182" s="99" t="s">
        <v>479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1">
        <f>SUM(O183:O184)</f>
        <v>0</v>
      </c>
      <c r="P182" s="101">
        <f>SUM(P183:P184)</f>
        <v>0</v>
      </c>
    </row>
    <row r="183" spans="1:16" x14ac:dyDescent="0.2">
      <c r="A183" s="102" t="s">
        <v>655</v>
      </c>
      <c r="B183" s="103" t="s">
        <v>656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4">
        <v>0</v>
      </c>
      <c r="P183" s="105">
        <v>0</v>
      </c>
    </row>
    <row r="184" spans="1:16" x14ac:dyDescent="0.2">
      <c r="A184" s="102" t="s">
        <v>657</v>
      </c>
      <c r="B184" s="103" t="s">
        <v>658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4">
        <v>0</v>
      </c>
      <c r="P184" s="105">
        <v>0</v>
      </c>
    </row>
    <row r="185" spans="1:16" x14ac:dyDescent="0.2">
      <c r="A185" s="102"/>
      <c r="B185" s="103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4"/>
      <c r="P185" s="105"/>
    </row>
    <row r="186" spans="1:16" x14ac:dyDescent="0.2">
      <c r="A186" s="98" t="s">
        <v>659</v>
      </c>
      <c r="B186" s="9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1">
        <f>SUM(O187:O188)</f>
        <v>0</v>
      </c>
      <c r="P186" s="101">
        <f>SUM(P187:P188)</f>
        <v>0</v>
      </c>
    </row>
    <row r="187" spans="1:16" x14ac:dyDescent="0.2">
      <c r="A187" s="102" t="s">
        <v>660</v>
      </c>
      <c r="B187" s="103" t="s">
        <v>661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4">
        <v>0</v>
      </c>
      <c r="P187" s="105">
        <v>0</v>
      </c>
    </row>
    <row r="188" spans="1:16" x14ac:dyDescent="0.2">
      <c r="A188" s="102" t="s">
        <v>662</v>
      </c>
      <c r="B188" s="103" t="s">
        <v>663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4">
        <v>0</v>
      </c>
      <c r="P188" s="105">
        <v>0</v>
      </c>
    </row>
    <row r="189" spans="1:16" x14ac:dyDescent="0.2">
      <c r="A189" s="102"/>
      <c r="B189" s="103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4"/>
      <c r="P189" s="105"/>
    </row>
    <row r="190" spans="1:16" x14ac:dyDescent="0.2">
      <c r="A190" s="98" t="s">
        <v>664</v>
      </c>
      <c r="B190" s="99" t="s">
        <v>482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1">
        <f>SUM(O191:O192)</f>
        <v>0</v>
      </c>
      <c r="P190" s="101">
        <f>SUM(P191:P192)</f>
        <v>0</v>
      </c>
    </row>
    <row r="191" spans="1:16" x14ac:dyDescent="0.2">
      <c r="A191" s="102" t="s">
        <v>665</v>
      </c>
      <c r="B191" s="103" t="s">
        <v>666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4">
        <v>0</v>
      </c>
      <c r="P191" s="105">
        <v>0</v>
      </c>
    </row>
    <row r="192" spans="1:16" x14ac:dyDescent="0.2">
      <c r="A192" s="102" t="s">
        <v>667</v>
      </c>
      <c r="B192" s="103" t="s">
        <v>668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4">
        <v>0</v>
      </c>
      <c r="P192" s="105">
        <v>0</v>
      </c>
    </row>
    <row r="193" spans="1:16" x14ac:dyDescent="0.2">
      <c r="A193" s="102"/>
      <c r="B193" s="103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4"/>
      <c r="P193" s="105"/>
    </row>
    <row r="194" spans="1:16" x14ac:dyDescent="0.2">
      <c r="A194" s="98" t="s">
        <v>669</v>
      </c>
      <c r="B194" s="99" t="s">
        <v>670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1">
        <f>O195+O199+O203+O207+O210</f>
        <v>1108361.3700000001</v>
      </c>
      <c r="P194" s="101">
        <f>P195+P199+P203+P207+P210</f>
        <v>1290070.96</v>
      </c>
    </row>
    <row r="195" spans="1:16" x14ac:dyDescent="0.2">
      <c r="A195" s="98" t="s">
        <v>671</v>
      </c>
      <c r="B195" s="99" t="s">
        <v>672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1">
        <f>SUM(O196:O197)</f>
        <v>1108361.3700000001</v>
      </c>
      <c r="P195" s="101">
        <f>SUM(P196:P197)</f>
        <v>1290070.96</v>
      </c>
    </row>
    <row r="196" spans="1:16" x14ac:dyDescent="0.2">
      <c r="A196" s="102" t="s">
        <v>673</v>
      </c>
      <c r="B196" s="103" t="s">
        <v>674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4">
        <v>1108361.3700000001</v>
      </c>
      <c r="P196" s="105">
        <v>1290070.96</v>
      </c>
    </row>
    <row r="197" spans="1:16" x14ac:dyDescent="0.2">
      <c r="A197" s="102" t="s">
        <v>675</v>
      </c>
      <c r="B197" s="103" t="s">
        <v>676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4">
        <v>0</v>
      </c>
      <c r="P197" s="105">
        <v>0</v>
      </c>
    </row>
    <row r="198" spans="1:16" x14ac:dyDescent="0.2">
      <c r="A198" s="102"/>
      <c r="B198" s="103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4"/>
      <c r="P198" s="105"/>
    </row>
    <row r="199" spans="1:16" x14ac:dyDescent="0.2">
      <c r="A199" s="98" t="s">
        <v>677</v>
      </c>
      <c r="B199" s="99" t="s">
        <v>678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1">
        <f>SUM(O200:O201)</f>
        <v>0</v>
      </c>
      <c r="P199" s="101">
        <f>SUM(P200:P201)</f>
        <v>0</v>
      </c>
    </row>
    <row r="200" spans="1:16" x14ac:dyDescent="0.2">
      <c r="A200" s="102" t="s">
        <v>679</v>
      </c>
      <c r="B200" s="103" t="s">
        <v>680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4">
        <v>0</v>
      </c>
      <c r="P200" s="105">
        <v>0</v>
      </c>
    </row>
    <row r="201" spans="1:16" x14ac:dyDescent="0.2">
      <c r="A201" s="102" t="s">
        <v>681</v>
      </c>
      <c r="B201" s="103" t="s">
        <v>682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4">
        <v>0</v>
      </c>
      <c r="P201" s="105">
        <v>0</v>
      </c>
    </row>
    <row r="202" spans="1:16" x14ac:dyDescent="0.2">
      <c r="A202" s="102"/>
      <c r="B202" s="103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4"/>
      <c r="P202" s="105"/>
    </row>
    <row r="203" spans="1:16" x14ac:dyDescent="0.2">
      <c r="A203" s="98" t="s">
        <v>683</v>
      </c>
      <c r="B203" s="99" t="s">
        <v>684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1">
        <f>SUM(O204:O205)</f>
        <v>0</v>
      </c>
      <c r="P203" s="101">
        <f>SUM(P204:P205)</f>
        <v>0</v>
      </c>
    </row>
    <row r="204" spans="1:16" x14ac:dyDescent="0.2">
      <c r="A204" s="102" t="s">
        <v>685</v>
      </c>
      <c r="B204" s="103" t="s">
        <v>686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4">
        <v>0</v>
      </c>
      <c r="P204" s="105">
        <v>0</v>
      </c>
    </row>
    <row r="205" spans="1:16" x14ac:dyDescent="0.2">
      <c r="A205" s="102" t="s">
        <v>687</v>
      </c>
      <c r="B205" s="103" t="s">
        <v>688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4">
        <v>0</v>
      </c>
      <c r="P205" s="105">
        <v>0</v>
      </c>
    </row>
    <row r="206" spans="1:16" x14ac:dyDescent="0.2">
      <c r="A206" s="102"/>
      <c r="B206" s="103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4"/>
      <c r="P206" s="105"/>
    </row>
    <row r="207" spans="1:16" x14ac:dyDescent="0.2">
      <c r="A207" s="98" t="s">
        <v>689</v>
      </c>
      <c r="B207" s="99" t="s">
        <v>690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1">
        <f>O208</f>
        <v>0</v>
      </c>
      <c r="P207" s="101">
        <f>P208</f>
        <v>0</v>
      </c>
    </row>
    <row r="208" spans="1:16" x14ac:dyDescent="0.2">
      <c r="A208" s="102" t="s">
        <v>691</v>
      </c>
      <c r="B208" s="103" t="s">
        <v>690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4">
        <v>0</v>
      </c>
      <c r="P208" s="105">
        <v>0</v>
      </c>
    </row>
    <row r="209" spans="1:16" x14ac:dyDescent="0.2">
      <c r="A209" s="102"/>
      <c r="B209" s="103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4"/>
      <c r="P209" s="105"/>
    </row>
    <row r="210" spans="1:16" x14ac:dyDescent="0.2">
      <c r="A210" s="98" t="s">
        <v>692</v>
      </c>
      <c r="B210" s="99" t="s">
        <v>693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1">
        <f>SUM(O211:O212)</f>
        <v>0</v>
      </c>
      <c r="P210" s="101">
        <f>SUM(P211:P212)</f>
        <v>0</v>
      </c>
    </row>
    <row r="211" spans="1:16" x14ac:dyDescent="0.2">
      <c r="A211" s="102" t="s">
        <v>694</v>
      </c>
      <c r="B211" s="103" t="s">
        <v>695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4">
        <v>0</v>
      </c>
      <c r="P211" s="105">
        <v>0</v>
      </c>
    </row>
    <row r="212" spans="1:16" x14ac:dyDescent="0.2">
      <c r="A212" s="102" t="s">
        <v>696</v>
      </c>
      <c r="B212" s="103" t="s">
        <v>697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4">
        <v>0</v>
      </c>
      <c r="P212" s="105">
        <v>0</v>
      </c>
    </row>
    <row r="213" spans="1:16" x14ac:dyDescent="0.2">
      <c r="A213" s="102"/>
      <c r="B213" s="103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4"/>
      <c r="P213" s="105"/>
    </row>
    <row r="214" spans="1:16" x14ac:dyDescent="0.2">
      <c r="A214" s="98" t="s">
        <v>698</v>
      </c>
      <c r="B214" s="99" t="s">
        <v>699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1">
        <f>O215+O224+O228+O235+O238+O241</f>
        <v>0</v>
      </c>
      <c r="P214" s="101">
        <f>P215+P224+P228+P235+P238+P241</f>
        <v>0</v>
      </c>
    </row>
    <row r="215" spans="1:16" x14ac:dyDescent="0.2">
      <c r="A215" s="98" t="s">
        <v>700</v>
      </c>
      <c r="B215" s="99" t="s">
        <v>701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1">
        <f>SUM(O216:O223)</f>
        <v>0</v>
      </c>
      <c r="P215" s="101">
        <f>SUM(P216:P223)</f>
        <v>0</v>
      </c>
    </row>
    <row r="216" spans="1:16" x14ac:dyDescent="0.2">
      <c r="A216" s="102" t="s">
        <v>702</v>
      </c>
      <c r="B216" s="103" t="s">
        <v>703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4">
        <v>0</v>
      </c>
      <c r="P216" s="105">
        <v>0</v>
      </c>
    </row>
    <row r="217" spans="1:16" x14ac:dyDescent="0.2">
      <c r="A217" s="102" t="s">
        <v>704</v>
      </c>
      <c r="B217" s="103" t="s">
        <v>705</v>
      </c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4">
        <v>0</v>
      </c>
      <c r="P217" s="105">
        <v>0</v>
      </c>
    </row>
    <row r="218" spans="1:16" x14ac:dyDescent="0.2">
      <c r="A218" s="102" t="s">
        <v>706</v>
      </c>
      <c r="B218" s="103" t="s">
        <v>707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4">
        <v>0</v>
      </c>
      <c r="P218" s="105">
        <v>0</v>
      </c>
    </row>
    <row r="219" spans="1:16" x14ac:dyDescent="0.2">
      <c r="A219" s="102" t="s">
        <v>708</v>
      </c>
      <c r="B219" s="103" t="s">
        <v>709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4">
        <v>0</v>
      </c>
      <c r="P219" s="105">
        <v>0</v>
      </c>
    </row>
    <row r="220" spans="1:16" x14ac:dyDescent="0.2">
      <c r="A220" s="102" t="s">
        <v>710</v>
      </c>
      <c r="B220" s="103" t="s">
        <v>711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4">
        <v>0</v>
      </c>
      <c r="P220" s="105">
        <v>0</v>
      </c>
    </row>
    <row r="221" spans="1:16" x14ac:dyDescent="0.2">
      <c r="A221" s="102" t="s">
        <v>712</v>
      </c>
      <c r="B221" s="103" t="s">
        <v>713</v>
      </c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4">
        <v>0</v>
      </c>
      <c r="P221" s="105">
        <v>0</v>
      </c>
    </row>
    <row r="222" spans="1:16" x14ac:dyDescent="0.2">
      <c r="A222" s="102" t="s">
        <v>714</v>
      </c>
      <c r="B222" s="103" t="s">
        <v>715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4">
        <v>0</v>
      </c>
      <c r="P222" s="105">
        <v>0</v>
      </c>
    </row>
    <row r="223" spans="1:16" x14ac:dyDescent="0.2">
      <c r="A223" s="102">
        <v>5518</v>
      </c>
      <c r="B223" s="110" t="s">
        <v>771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4">
        <v>0</v>
      </c>
      <c r="P223" s="104">
        <v>0</v>
      </c>
    </row>
    <row r="224" spans="1:16" x14ac:dyDescent="0.2">
      <c r="A224" s="98" t="s">
        <v>716</v>
      </c>
      <c r="B224" s="99" t="s">
        <v>717</v>
      </c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1">
        <f>SUM(O225:O226)</f>
        <v>0</v>
      </c>
      <c r="P224" s="101">
        <f>SUM(P225:P226)</f>
        <v>0</v>
      </c>
    </row>
    <row r="225" spans="1:16" x14ac:dyDescent="0.2">
      <c r="A225" s="102" t="s">
        <v>718</v>
      </c>
      <c r="B225" s="103" t="s">
        <v>719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4">
        <v>0</v>
      </c>
      <c r="P225" s="105">
        <v>0</v>
      </c>
    </row>
    <row r="226" spans="1:16" x14ac:dyDescent="0.2">
      <c r="A226" s="102" t="s">
        <v>720</v>
      </c>
      <c r="B226" s="103" t="s">
        <v>721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4">
        <v>0</v>
      </c>
      <c r="P226" s="105">
        <v>0</v>
      </c>
    </row>
    <row r="227" spans="1:16" x14ac:dyDescent="0.2">
      <c r="A227" s="102"/>
      <c r="B227" s="103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4"/>
      <c r="P227" s="105"/>
    </row>
    <row r="228" spans="1:16" x14ac:dyDescent="0.2">
      <c r="A228" s="98" t="s">
        <v>722</v>
      </c>
      <c r="B228" s="99" t="s">
        <v>723</v>
      </c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1">
        <f>SUM(O229:O233)</f>
        <v>0</v>
      </c>
      <c r="P228" s="101">
        <f>SUM(P229:P233)</f>
        <v>0</v>
      </c>
    </row>
    <row r="229" spans="1:16" x14ac:dyDescent="0.2">
      <c r="A229" s="102" t="s">
        <v>724</v>
      </c>
      <c r="B229" s="103" t="s">
        <v>725</v>
      </c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4">
        <v>0</v>
      </c>
      <c r="P229" s="105">
        <v>0</v>
      </c>
    </row>
    <row r="230" spans="1:16" x14ac:dyDescent="0.2">
      <c r="A230" s="102" t="s">
        <v>726</v>
      </c>
      <c r="B230" s="103" t="s">
        <v>727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4">
        <v>0</v>
      </c>
      <c r="P230" s="105">
        <v>0</v>
      </c>
    </row>
    <row r="231" spans="1:16" x14ac:dyDescent="0.2">
      <c r="A231" s="102" t="s">
        <v>728</v>
      </c>
      <c r="B231" s="103" t="s">
        <v>729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4">
        <v>0</v>
      </c>
      <c r="P231" s="105">
        <v>0</v>
      </c>
    </row>
    <row r="232" spans="1:16" x14ac:dyDescent="0.2">
      <c r="A232" s="102" t="s">
        <v>730</v>
      </c>
      <c r="B232" s="103" t="s">
        <v>731</v>
      </c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4">
        <v>0</v>
      </c>
      <c r="P232" s="105">
        <v>0</v>
      </c>
    </row>
    <row r="233" spans="1:16" x14ac:dyDescent="0.2">
      <c r="A233" s="102" t="s">
        <v>732</v>
      </c>
      <c r="B233" s="103" t="s">
        <v>733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4">
        <v>0</v>
      </c>
      <c r="P233" s="105">
        <v>0</v>
      </c>
    </row>
    <row r="234" spans="1:16" x14ac:dyDescent="0.2">
      <c r="A234" s="102"/>
      <c r="B234" s="103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4"/>
      <c r="P234" s="105"/>
    </row>
    <row r="235" spans="1:16" x14ac:dyDescent="0.2">
      <c r="A235" s="98" t="s">
        <v>734</v>
      </c>
      <c r="B235" s="99" t="s">
        <v>735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1">
        <f>O236</f>
        <v>0</v>
      </c>
      <c r="P235" s="101">
        <f>P236</f>
        <v>0</v>
      </c>
    </row>
    <row r="236" spans="1:16" x14ac:dyDescent="0.2">
      <c r="A236" s="102" t="s">
        <v>736</v>
      </c>
      <c r="B236" s="103" t="s">
        <v>735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4">
        <v>0</v>
      </c>
      <c r="P236" s="105">
        <v>0</v>
      </c>
    </row>
    <row r="237" spans="1:16" x14ac:dyDescent="0.2">
      <c r="A237" s="102"/>
      <c r="B237" s="103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4"/>
      <c r="P237" s="105"/>
    </row>
    <row r="238" spans="1:16" x14ac:dyDescent="0.2">
      <c r="A238" s="98" t="s">
        <v>737</v>
      </c>
      <c r="B238" s="99" t="s">
        <v>738</v>
      </c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1">
        <f>O239</f>
        <v>0</v>
      </c>
      <c r="P238" s="101">
        <f>P239</f>
        <v>0</v>
      </c>
    </row>
    <row r="239" spans="1:16" x14ac:dyDescent="0.2">
      <c r="A239" s="102" t="s">
        <v>739</v>
      </c>
      <c r="B239" s="103" t="s">
        <v>738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4">
        <v>0</v>
      </c>
      <c r="P239" s="105">
        <v>0</v>
      </c>
    </row>
    <row r="240" spans="1:16" x14ac:dyDescent="0.2">
      <c r="A240" s="102"/>
      <c r="B240" s="103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4"/>
      <c r="P240" s="105"/>
    </row>
    <row r="241" spans="1:16" x14ac:dyDescent="0.2">
      <c r="A241" s="98" t="s">
        <v>740</v>
      </c>
      <c r="B241" s="99" t="s">
        <v>741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1">
        <f>SUM(O242:O249)</f>
        <v>0</v>
      </c>
      <c r="P241" s="101">
        <f>SUM(P242:P249)</f>
        <v>0</v>
      </c>
    </row>
    <row r="242" spans="1:16" x14ac:dyDescent="0.2">
      <c r="A242" s="102" t="s">
        <v>742</v>
      </c>
      <c r="B242" s="103" t="s">
        <v>743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4">
        <v>0</v>
      </c>
      <c r="P242" s="105">
        <v>0</v>
      </c>
    </row>
    <row r="243" spans="1:16" x14ac:dyDescent="0.2">
      <c r="A243" s="102" t="s">
        <v>744</v>
      </c>
      <c r="B243" s="103" t="s">
        <v>745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4">
        <v>0</v>
      </c>
      <c r="P243" s="105">
        <v>0</v>
      </c>
    </row>
    <row r="244" spans="1:16" x14ac:dyDescent="0.2">
      <c r="A244" s="102" t="s">
        <v>746</v>
      </c>
      <c r="B244" s="103" t="s">
        <v>747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4">
        <v>0</v>
      </c>
      <c r="P244" s="105">
        <v>0</v>
      </c>
    </row>
    <row r="245" spans="1:16" x14ac:dyDescent="0.2">
      <c r="A245" s="102" t="s">
        <v>748</v>
      </c>
      <c r="B245" s="103" t="s">
        <v>749</v>
      </c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4">
        <v>0</v>
      </c>
      <c r="P245" s="105">
        <v>0</v>
      </c>
    </row>
    <row r="246" spans="1:16" x14ac:dyDescent="0.2">
      <c r="A246" s="102" t="s">
        <v>750</v>
      </c>
      <c r="B246" s="103" t="s">
        <v>751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4">
        <v>0</v>
      </c>
      <c r="P246" s="105">
        <v>0</v>
      </c>
    </row>
    <row r="247" spans="1:16" x14ac:dyDescent="0.2">
      <c r="A247" s="102" t="s">
        <v>752</v>
      </c>
      <c r="B247" s="103" t="s">
        <v>384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4">
        <v>0</v>
      </c>
      <c r="P247" s="105">
        <v>0</v>
      </c>
    </row>
    <row r="248" spans="1:16" x14ac:dyDescent="0.2">
      <c r="A248" s="102" t="s">
        <v>753</v>
      </c>
      <c r="B248" s="103" t="s">
        <v>754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4">
        <v>0</v>
      </c>
      <c r="P248" s="105">
        <v>0</v>
      </c>
    </row>
    <row r="249" spans="1:16" x14ac:dyDescent="0.2">
      <c r="A249" s="102" t="s">
        <v>755</v>
      </c>
      <c r="B249" s="103" t="s">
        <v>756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4">
        <v>0</v>
      </c>
      <c r="P249" s="105">
        <v>0</v>
      </c>
    </row>
    <row r="250" spans="1:16" x14ac:dyDescent="0.2">
      <c r="A250" s="102"/>
      <c r="B250" s="103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4"/>
      <c r="P250" s="105"/>
    </row>
    <row r="251" spans="1:16" x14ac:dyDescent="0.2">
      <c r="A251" s="102">
        <v>5600</v>
      </c>
      <c r="B251" s="103" t="s">
        <v>768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11">
        <f>SUM(O252:O253)</f>
        <v>0</v>
      </c>
      <c r="P251" s="111">
        <f>SUM(P252:P253)</f>
        <v>0</v>
      </c>
    </row>
    <row r="252" spans="1:16" x14ac:dyDescent="0.2">
      <c r="A252" s="102">
        <v>5610</v>
      </c>
      <c r="B252" s="103" t="s">
        <v>769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4">
        <v>0</v>
      </c>
      <c r="P252" s="105">
        <v>0</v>
      </c>
    </row>
    <row r="253" spans="1:16" x14ac:dyDescent="0.2">
      <c r="A253" s="102">
        <v>5611</v>
      </c>
      <c r="B253" s="103" t="s">
        <v>778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4">
        <v>0</v>
      </c>
      <c r="P253" s="105">
        <v>0</v>
      </c>
    </row>
    <row r="254" spans="1:16" x14ac:dyDescent="0.2">
      <c r="A254" s="112"/>
      <c r="B254" s="109" t="s">
        <v>820</v>
      </c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1">
        <f>O108+O139+O181+O194+O214+O251</f>
        <v>36452529.109999992</v>
      </c>
      <c r="P254" s="101">
        <f>P108+P139+P181+P194+P214+P251</f>
        <v>28489960.630000003</v>
      </c>
    </row>
    <row r="255" spans="1:16" x14ac:dyDescent="0.2">
      <c r="A255" s="113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5"/>
      <c r="P255" s="116"/>
    </row>
    <row r="256" spans="1:16" x14ac:dyDescent="0.2">
      <c r="A256" s="102"/>
      <c r="B256" s="99" t="s">
        <v>758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4"/>
      <c r="P256" s="105"/>
    </row>
    <row r="257" spans="1:16" x14ac:dyDescent="0.2">
      <c r="A257" s="102" t="s">
        <v>759</v>
      </c>
      <c r="B257" s="103" t="s">
        <v>760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4">
        <v>0</v>
      </c>
      <c r="P257" s="105">
        <v>0</v>
      </c>
    </row>
    <row r="258" spans="1:16" x14ac:dyDescent="0.2">
      <c r="A258" s="102" t="s">
        <v>761</v>
      </c>
      <c r="B258" s="103" t="s">
        <v>762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4">
        <v>15635830.77</v>
      </c>
      <c r="P258" s="105">
        <v>28301186.489999998</v>
      </c>
    </row>
    <row r="259" spans="1:16" x14ac:dyDescent="0.2">
      <c r="A259" s="102" t="s">
        <v>763</v>
      </c>
      <c r="B259" s="103" t="s">
        <v>764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4">
        <v>0</v>
      </c>
      <c r="P259" s="105">
        <v>0</v>
      </c>
    </row>
    <row r="260" spans="1:16" x14ac:dyDescent="0.2">
      <c r="A260" s="11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4"/>
      <c r="P260" s="105"/>
    </row>
    <row r="261" spans="1:16" x14ac:dyDescent="0.2">
      <c r="A261" s="112"/>
      <c r="B261" s="109" t="s">
        <v>821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1">
        <f>O105-O254</f>
        <v>15635830.770000003</v>
      </c>
      <c r="P261" s="101">
        <f>P105-P254</f>
        <v>28301186.490000002</v>
      </c>
    </row>
    <row r="262" spans="1:16" ht="13.5" customHeight="1" x14ac:dyDescent="0.2">
      <c r="A262" s="118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  <c r="P262" s="121"/>
    </row>
    <row r="267" spans="1:16" x14ac:dyDescent="0.2">
      <c r="A267" s="100"/>
      <c r="B267" s="119"/>
      <c r="C267" s="119"/>
      <c r="D267" s="122"/>
      <c r="E267" s="119"/>
      <c r="F267" s="119"/>
      <c r="H267" s="100"/>
      <c r="I267" s="100"/>
      <c r="J267" s="123"/>
      <c r="K267" s="100"/>
      <c r="L267" s="100"/>
      <c r="N267" s="119"/>
      <c r="O267" s="124"/>
      <c r="P267" s="125"/>
    </row>
    <row r="268" spans="1:16" x14ac:dyDescent="0.2">
      <c r="B268" s="165" t="s">
        <v>782</v>
      </c>
      <c r="C268" s="165"/>
      <c r="D268" s="165"/>
      <c r="E268" s="165"/>
      <c r="F268" s="165"/>
      <c r="J268" s="126"/>
      <c r="N268" s="165" t="s">
        <v>783</v>
      </c>
      <c r="O268" s="165"/>
      <c r="P268" s="165"/>
    </row>
    <row r="269" spans="1:16" x14ac:dyDescent="0.2">
      <c r="B269" s="166" t="s">
        <v>784</v>
      </c>
      <c r="C269" s="166"/>
      <c r="D269" s="166"/>
      <c r="E269" s="166"/>
      <c r="F269" s="166"/>
      <c r="J269" s="126"/>
      <c r="N269" s="166" t="s">
        <v>785</v>
      </c>
      <c r="O269" s="166"/>
      <c r="P269" s="166"/>
    </row>
    <row r="270" spans="1:16" ht="15" x14ac:dyDescent="0.25">
      <c r="B270" t="s">
        <v>770</v>
      </c>
    </row>
    <row r="274" spans="6:14" x14ac:dyDescent="0.2">
      <c r="F274" s="158" t="s">
        <v>786</v>
      </c>
      <c r="G274" s="158"/>
      <c r="H274" s="158"/>
      <c r="I274" s="158"/>
      <c r="J274" s="158"/>
      <c r="K274" s="158"/>
      <c r="L274" s="158"/>
      <c r="M274" s="158"/>
      <c r="N274" s="158"/>
    </row>
    <row r="275" spans="6:14" x14ac:dyDescent="0.2">
      <c r="F275" s="158"/>
      <c r="G275" s="158"/>
      <c r="H275" s="158"/>
      <c r="I275" s="158"/>
      <c r="J275" s="158"/>
      <c r="K275" s="158"/>
      <c r="L275" s="158"/>
      <c r="M275" s="158"/>
      <c r="N275" s="158"/>
    </row>
    <row r="276" spans="6:14" x14ac:dyDescent="0.2">
      <c r="F276" s="158"/>
      <c r="G276" s="158"/>
      <c r="H276" s="158"/>
      <c r="I276" s="158"/>
      <c r="J276" s="158"/>
      <c r="K276" s="158"/>
      <c r="L276" s="158"/>
      <c r="M276" s="158"/>
      <c r="N276" s="158"/>
    </row>
    <row r="277" spans="6:14" x14ac:dyDescent="0.2">
      <c r="F277" s="158"/>
      <c r="G277" s="158"/>
      <c r="H277" s="158"/>
      <c r="I277" s="158"/>
      <c r="J277" s="158"/>
      <c r="K277" s="158"/>
      <c r="L277" s="158"/>
      <c r="M277" s="158"/>
      <c r="N277" s="158"/>
    </row>
  </sheetData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="90" zoomScaleNormal="90" workbookViewId="0">
      <selection activeCell="D35" sqref="D35"/>
    </sheetView>
  </sheetViews>
  <sheetFormatPr baseColWidth="10" defaultRowHeight="15" x14ac:dyDescent="0.25"/>
  <cols>
    <col min="1" max="1" width="22.42578125" customWidth="1"/>
    <col min="2" max="2" width="26.28515625" customWidth="1"/>
    <col min="3" max="3" width="26.42578125" customWidth="1"/>
    <col min="4" max="4" width="31.28515625" customWidth="1"/>
    <col min="5" max="6" width="15.5703125" customWidth="1"/>
    <col min="7" max="7" width="22.7109375" customWidth="1"/>
    <col min="8" max="8" width="19.5703125" style="129" customWidth="1"/>
    <col min="9" max="9" width="11.140625" customWidth="1"/>
    <col min="10" max="10" width="12.42578125" customWidth="1"/>
    <col min="11" max="11" width="11.7109375" customWidth="1"/>
    <col min="12" max="12" width="11.42578125" customWidth="1"/>
    <col min="13" max="13" width="13.42578125" style="129" customWidth="1"/>
    <col min="14" max="25" width="5.7109375" customWidth="1"/>
  </cols>
  <sheetData>
    <row r="1" spans="1:13" s="127" customFormat="1" ht="18.75" x14ac:dyDescent="0.3">
      <c r="A1" s="188" t="s">
        <v>780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1:13" s="127" customFormat="1" ht="18.75" x14ac:dyDescent="0.3">
      <c r="A2" s="150" t="s">
        <v>822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1:13" s="127" customFormat="1" ht="24.75" customHeight="1" x14ac:dyDescent="0.3">
      <c r="A3" s="150" t="s">
        <v>823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s="127" customFormat="1" ht="25.5" customHeight="1" x14ac:dyDescent="0.25">
      <c r="A4" s="191" t="s">
        <v>824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s="127" customFormat="1" ht="6.6" customHeight="1" x14ac:dyDescent="0.25">
      <c r="H5" s="128"/>
      <c r="M5" s="128"/>
    </row>
    <row r="6" spans="1:13" s="127" customFormat="1" ht="24" customHeight="1" x14ac:dyDescent="0.25">
      <c r="A6" s="194" t="s">
        <v>825</v>
      </c>
      <c r="B6" s="196" t="s">
        <v>826</v>
      </c>
      <c r="C6" s="196" t="s">
        <v>827</v>
      </c>
      <c r="D6" s="186" t="s">
        <v>828</v>
      </c>
      <c r="E6" s="186" t="s">
        <v>829</v>
      </c>
      <c r="F6" s="186" t="s">
        <v>830</v>
      </c>
      <c r="G6" s="182" t="s">
        <v>831</v>
      </c>
      <c r="H6" s="184" t="s">
        <v>832</v>
      </c>
      <c r="I6" s="186" t="s">
        <v>833</v>
      </c>
      <c r="J6" s="186" t="s">
        <v>834</v>
      </c>
      <c r="K6" s="186" t="s">
        <v>835</v>
      </c>
      <c r="L6" s="186" t="s">
        <v>836</v>
      </c>
      <c r="M6" s="171" t="s">
        <v>837</v>
      </c>
    </row>
    <row r="7" spans="1:13" s="127" customFormat="1" ht="21.6" customHeight="1" x14ac:dyDescent="0.25">
      <c r="A7" s="195"/>
      <c r="B7" s="197"/>
      <c r="C7" s="197"/>
      <c r="D7" s="187"/>
      <c r="E7" s="187"/>
      <c r="F7" s="187"/>
      <c r="G7" s="183"/>
      <c r="H7" s="185"/>
      <c r="I7" s="187"/>
      <c r="J7" s="187"/>
      <c r="K7" s="187"/>
      <c r="L7" s="187"/>
      <c r="M7" s="172"/>
    </row>
    <row r="8" spans="1:13" ht="7.5" customHeight="1" x14ac:dyDescent="0.25"/>
    <row r="9" spans="1:13" ht="75" customHeight="1" x14ac:dyDescent="0.25">
      <c r="A9" s="130" t="s">
        <v>838</v>
      </c>
      <c r="B9" s="130" t="s">
        <v>839</v>
      </c>
      <c r="C9" s="130" t="s">
        <v>840</v>
      </c>
      <c r="D9" s="130" t="s">
        <v>841</v>
      </c>
      <c r="E9" s="130" t="s">
        <v>842</v>
      </c>
      <c r="F9" s="130" t="s">
        <v>843</v>
      </c>
      <c r="G9" s="130" t="s">
        <v>843</v>
      </c>
      <c r="H9" s="131">
        <v>0</v>
      </c>
      <c r="I9" s="130"/>
      <c r="J9" s="130"/>
      <c r="K9" s="130" t="s">
        <v>844</v>
      </c>
      <c r="L9" s="130" t="s">
        <v>845</v>
      </c>
      <c r="M9" s="132">
        <v>83520</v>
      </c>
    </row>
    <row r="10" spans="1:13" ht="60" x14ac:dyDescent="0.25">
      <c r="A10" s="130" t="s">
        <v>838</v>
      </c>
      <c r="B10" s="130" t="s">
        <v>846</v>
      </c>
      <c r="C10" s="130" t="s">
        <v>847</v>
      </c>
      <c r="D10" s="130" t="s">
        <v>848</v>
      </c>
      <c r="E10" s="130" t="s">
        <v>842</v>
      </c>
      <c r="F10" s="130" t="s">
        <v>843</v>
      </c>
      <c r="G10" s="130" t="s">
        <v>843</v>
      </c>
      <c r="H10" s="132">
        <v>0</v>
      </c>
      <c r="I10" s="130"/>
      <c r="J10" s="130"/>
      <c r="K10" s="130" t="s">
        <v>849</v>
      </c>
      <c r="L10" s="130" t="s">
        <v>850</v>
      </c>
      <c r="M10" s="132">
        <v>131223.16</v>
      </c>
    </row>
    <row r="11" spans="1:13" ht="30" x14ac:dyDescent="0.25">
      <c r="A11" s="130" t="s">
        <v>838</v>
      </c>
      <c r="B11" s="130" t="s">
        <v>851</v>
      </c>
      <c r="C11" s="130" t="s">
        <v>840</v>
      </c>
      <c r="D11" s="130" t="s">
        <v>852</v>
      </c>
      <c r="E11" s="130" t="s">
        <v>842</v>
      </c>
      <c r="F11" s="130" t="s">
        <v>843</v>
      </c>
      <c r="G11" s="130" t="s">
        <v>843</v>
      </c>
      <c r="H11" s="132">
        <v>0</v>
      </c>
      <c r="I11" s="130"/>
      <c r="J11" s="130"/>
      <c r="K11" s="130" t="s">
        <v>853</v>
      </c>
      <c r="L11" s="130" t="s">
        <v>854</v>
      </c>
      <c r="M11" s="132">
        <v>9292.01</v>
      </c>
    </row>
    <row r="12" spans="1:13" ht="60" x14ac:dyDescent="0.25">
      <c r="A12" s="130" t="s">
        <v>838</v>
      </c>
      <c r="B12" s="130" t="s">
        <v>855</v>
      </c>
      <c r="C12" s="130" t="s">
        <v>856</v>
      </c>
      <c r="D12" s="130" t="s">
        <v>857</v>
      </c>
      <c r="E12" s="130" t="s">
        <v>842</v>
      </c>
      <c r="F12" s="130" t="s">
        <v>843</v>
      </c>
      <c r="G12" s="130" t="s">
        <v>843</v>
      </c>
      <c r="H12" s="132">
        <v>0</v>
      </c>
      <c r="I12" s="130"/>
      <c r="J12" s="130"/>
      <c r="K12" s="130" t="s">
        <v>858</v>
      </c>
      <c r="L12" s="130" t="s">
        <v>859</v>
      </c>
      <c r="M12" s="132">
        <v>312015.8</v>
      </c>
    </row>
    <row r="13" spans="1:13" ht="45" x14ac:dyDescent="0.25">
      <c r="A13" s="130" t="s">
        <v>838</v>
      </c>
      <c r="B13" s="130" t="s">
        <v>860</v>
      </c>
      <c r="C13" s="130" t="s">
        <v>856</v>
      </c>
      <c r="D13" s="130" t="s">
        <v>861</v>
      </c>
      <c r="E13" s="130" t="s">
        <v>842</v>
      </c>
      <c r="F13" s="130" t="s">
        <v>843</v>
      </c>
      <c r="G13" s="130" t="s">
        <v>843</v>
      </c>
      <c r="H13" s="132">
        <v>0</v>
      </c>
      <c r="I13" s="130"/>
      <c r="J13" s="130"/>
      <c r="K13" s="130" t="s">
        <v>862</v>
      </c>
      <c r="L13" s="130" t="s">
        <v>863</v>
      </c>
      <c r="M13" s="132">
        <v>88772.479999999996</v>
      </c>
    </row>
    <row r="14" spans="1:13" ht="30" x14ac:dyDescent="0.25">
      <c r="A14" s="130" t="s">
        <v>838</v>
      </c>
      <c r="B14" s="130" t="s">
        <v>864</v>
      </c>
      <c r="C14" s="130" t="s">
        <v>856</v>
      </c>
      <c r="D14" s="130" t="s">
        <v>865</v>
      </c>
      <c r="E14" s="130" t="s">
        <v>842</v>
      </c>
      <c r="F14" s="130" t="s">
        <v>843</v>
      </c>
      <c r="G14" s="130" t="s">
        <v>843</v>
      </c>
      <c r="H14" s="132">
        <v>0</v>
      </c>
      <c r="I14" s="130"/>
      <c r="J14" s="130"/>
      <c r="K14" s="130" t="s">
        <v>866</v>
      </c>
      <c r="L14" s="130" t="s">
        <v>867</v>
      </c>
      <c r="M14" s="132">
        <v>4765</v>
      </c>
    </row>
    <row r="15" spans="1:13" ht="30" x14ac:dyDescent="0.25">
      <c r="A15" s="130" t="s">
        <v>838</v>
      </c>
      <c r="B15" s="130" t="s">
        <v>868</v>
      </c>
      <c r="C15" s="130" t="s">
        <v>856</v>
      </c>
      <c r="D15" s="130" t="s">
        <v>868</v>
      </c>
      <c r="E15" s="130" t="s">
        <v>842</v>
      </c>
      <c r="F15" s="130" t="s">
        <v>843</v>
      </c>
      <c r="G15" s="130" t="s">
        <v>843</v>
      </c>
      <c r="H15" s="132">
        <v>0</v>
      </c>
      <c r="I15" s="130"/>
      <c r="J15" s="130"/>
      <c r="K15" s="130" t="s">
        <v>869</v>
      </c>
      <c r="L15" s="130" t="s">
        <v>870</v>
      </c>
      <c r="M15" s="132">
        <v>343200</v>
      </c>
    </row>
    <row r="16" spans="1:13" ht="45" x14ac:dyDescent="0.25">
      <c r="A16" s="130" t="s">
        <v>838</v>
      </c>
      <c r="B16" s="130" t="s">
        <v>871</v>
      </c>
      <c r="C16" s="130" t="s">
        <v>840</v>
      </c>
      <c r="D16" s="130" t="s">
        <v>872</v>
      </c>
      <c r="E16" s="130" t="s">
        <v>842</v>
      </c>
      <c r="F16" s="130" t="s">
        <v>843</v>
      </c>
      <c r="G16" s="130" t="s">
        <v>843</v>
      </c>
      <c r="H16" s="132">
        <v>0</v>
      </c>
      <c r="I16" s="130"/>
      <c r="J16" s="130"/>
      <c r="K16" s="130" t="s">
        <v>873</v>
      </c>
      <c r="L16" s="130" t="s">
        <v>874</v>
      </c>
      <c r="M16" s="132">
        <v>17400</v>
      </c>
    </row>
    <row r="17" spans="1:13" ht="30" x14ac:dyDescent="0.25">
      <c r="A17" s="130" t="s">
        <v>838</v>
      </c>
      <c r="B17" s="130" t="s">
        <v>875</v>
      </c>
      <c r="C17" s="130" t="s">
        <v>856</v>
      </c>
      <c r="D17" s="130" t="s">
        <v>876</v>
      </c>
      <c r="E17" s="130" t="s">
        <v>842</v>
      </c>
      <c r="F17" s="130" t="s">
        <v>843</v>
      </c>
      <c r="G17" s="130" t="s">
        <v>843</v>
      </c>
      <c r="H17" s="132">
        <v>0</v>
      </c>
      <c r="I17" s="130"/>
      <c r="J17" s="130"/>
      <c r="K17" s="130" t="s">
        <v>877</v>
      </c>
      <c r="L17" s="130" t="s">
        <v>878</v>
      </c>
      <c r="M17" s="132">
        <v>2654.46</v>
      </c>
    </row>
    <row r="18" spans="1:13" ht="60" x14ac:dyDescent="0.25">
      <c r="A18" s="130" t="s">
        <v>838</v>
      </c>
      <c r="B18" s="130" t="s">
        <v>879</v>
      </c>
      <c r="C18" s="130" t="s">
        <v>840</v>
      </c>
      <c r="D18" s="130" t="s">
        <v>880</v>
      </c>
      <c r="E18" s="130" t="s">
        <v>842</v>
      </c>
      <c r="F18" s="130" t="s">
        <v>843</v>
      </c>
      <c r="G18" s="130" t="s">
        <v>843</v>
      </c>
      <c r="H18" s="132">
        <v>0</v>
      </c>
      <c r="I18" s="130"/>
      <c r="J18" s="130"/>
      <c r="K18" s="130" t="s">
        <v>881</v>
      </c>
      <c r="L18" s="130" t="s">
        <v>882</v>
      </c>
      <c r="M18" s="132">
        <v>163080</v>
      </c>
    </row>
    <row r="19" spans="1:13" ht="45" x14ac:dyDescent="0.25">
      <c r="A19" s="130" t="s">
        <v>838</v>
      </c>
      <c r="B19" s="130" t="s">
        <v>883</v>
      </c>
      <c r="C19" s="130" t="s">
        <v>884</v>
      </c>
      <c r="D19" s="130" t="s">
        <v>885</v>
      </c>
      <c r="E19" s="130" t="s">
        <v>842</v>
      </c>
      <c r="F19" s="130" t="s">
        <v>843</v>
      </c>
      <c r="G19" s="130" t="s">
        <v>843</v>
      </c>
      <c r="H19" s="132">
        <v>0</v>
      </c>
      <c r="I19" s="130"/>
      <c r="J19" s="130"/>
      <c r="K19" s="130" t="s">
        <v>886</v>
      </c>
      <c r="L19" s="130" t="s">
        <v>887</v>
      </c>
      <c r="M19" s="132">
        <v>15600</v>
      </c>
    </row>
    <row r="20" spans="1:13" ht="120" x14ac:dyDescent="0.25">
      <c r="A20" s="130" t="s">
        <v>838</v>
      </c>
      <c r="B20" s="130" t="s">
        <v>888</v>
      </c>
      <c r="C20" s="130" t="s">
        <v>840</v>
      </c>
      <c r="D20" s="130" t="s">
        <v>889</v>
      </c>
      <c r="E20" s="130" t="s">
        <v>842</v>
      </c>
      <c r="F20" s="130" t="s">
        <v>843</v>
      </c>
      <c r="G20" s="130" t="s">
        <v>843</v>
      </c>
      <c r="H20" s="132">
        <v>0</v>
      </c>
      <c r="I20" s="130"/>
      <c r="J20" s="130"/>
      <c r="K20" s="130" t="s">
        <v>890</v>
      </c>
      <c r="L20" s="130" t="s">
        <v>891</v>
      </c>
      <c r="M20" s="132">
        <v>709224</v>
      </c>
    </row>
    <row r="21" spans="1:13" ht="90" x14ac:dyDescent="0.25">
      <c r="A21" s="130" t="s">
        <v>838</v>
      </c>
      <c r="B21" s="130" t="s">
        <v>892</v>
      </c>
      <c r="C21" s="130" t="s">
        <v>856</v>
      </c>
      <c r="D21" s="130" t="s">
        <v>893</v>
      </c>
      <c r="E21" s="130" t="s">
        <v>842</v>
      </c>
      <c r="F21" s="130" t="s">
        <v>843</v>
      </c>
      <c r="G21" s="130" t="s">
        <v>843</v>
      </c>
      <c r="H21" s="132">
        <v>0</v>
      </c>
      <c r="I21" s="130"/>
      <c r="J21" s="130"/>
      <c r="K21" s="130" t="s">
        <v>894</v>
      </c>
      <c r="L21" s="130" t="s">
        <v>895</v>
      </c>
      <c r="M21" s="132">
        <v>158034.17000000001</v>
      </c>
    </row>
    <row r="22" spans="1:13" ht="45" x14ac:dyDescent="0.25">
      <c r="A22" s="130" t="s">
        <v>838</v>
      </c>
      <c r="B22" s="130" t="s">
        <v>896</v>
      </c>
      <c r="C22" s="130" t="s">
        <v>856</v>
      </c>
      <c r="D22" s="130" t="s">
        <v>897</v>
      </c>
      <c r="E22" s="130" t="s">
        <v>842</v>
      </c>
      <c r="F22" s="130" t="s">
        <v>843</v>
      </c>
      <c r="G22" s="130" t="s">
        <v>843</v>
      </c>
      <c r="H22" s="132">
        <v>0</v>
      </c>
      <c r="I22" s="130"/>
      <c r="J22" s="130"/>
      <c r="K22" s="130" t="s">
        <v>898</v>
      </c>
      <c r="L22" s="130" t="s">
        <v>899</v>
      </c>
      <c r="M22" s="132">
        <v>36718.81</v>
      </c>
    </row>
    <row r="23" spans="1:13" ht="45" x14ac:dyDescent="0.25">
      <c r="A23" s="130" t="s">
        <v>838</v>
      </c>
      <c r="B23" s="130" t="s">
        <v>900</v>
      </c>
      <c r="C23" s="130" t="s">
        <v>856</v>
      </c>
      <c r="D23" s="130" t="s">
        <v>901</v>
      </c>
      <c r="E23" s="130" t="s">
        <v>842</v>
      </c>
      <c r="F23" s="130" t="s">
        <v>843</v>
      </c>
      <c r="G23" s="130" t="s">
        <v>843</v>
      </c>
      <c r="H23" s="132">
        <v>0</v>
      </c>
      <c r="I23" s="130"/>
      <c r="J23" s="130"/>
      <c r="K23" s="130" t="s">
        <v>902</v>
      </c>
      <c r="L23" s="130" t="s">
        <v>903</v>
      </c>
      <c r="M23" s="132">
        <v>50071.11</v>
      </c>
    </row>
    <row r="24" spans="1:13" ht="30" x14ac:dyDescent="0.25">
      <c r="A24" s="130" t="s">
        <v>838</v>
      </c>
      <c r="B24" s="130" t="s">
        <v>904</v>
      </c>
      <c r="C24" s="130" t="s">
        <v>856</v>
      </c>
      <c r="D24" s="130" t="s">
        <v>905</v>
      </c>
      <c r="E24" s="130" t="s">
        <v>842</v>
      </c>
      <c r="F24" s="130" t="s">
        <v>843</v>
      </c>
      <c r="G24" s="130" t="s">
        <v>843</v>
      </c>
      <c r="H24" s="132">
        <v>0</v>
      </c>
      <c r="I24" s="130"/>
      <c r="J24" s="130"/>
      <c r="K24" s="130" t="s">
        <v>906</v>
      </c>
      <c r="L24" s="130" t="s">
        <v>907</v>
      </c>
      <c r="M24" s="132">
        <v>15112.26</v>
      </c>
    </row>
    <row r="25" spans="1:13" ht="45" x14ac:dyDescent="0.25">
      <c r="A25" s="130" t="s">
        <v>838</v>
      </c>
      <c r="B25" s="130" t="s">
        <v>908</v>
      </c>
      <c r="C25" s="130" t="s">
        <v>856</v>
      </c>
      <c r="D25" s="130" t="s">
        <v>909</v>
      </c>
      <c r="E25" s="130" t="s">
        <v>842</v>
      </c>
      <c r="F25" s="130" t="s">
        <v>843</v>
      </c>
      <c r="G25" s="130" t="s">
        <v>843</v>
      </c>
      <c r="H25" s="132">
        <v>0</v>
      </c>
      <c r="I25" s="130"/>
      <c r="J25" s="130"/>
      <c r="K25" s="130" t="s">
        <v>910</v>
      </c>
      <c r="L25" s="130" t="s">
        <v>911</v>
      </c>
      <c r="M25" s="132">
        <v>93923.19</v>
      </c>
    </row>
    <row r="26" spans="1:13" ht="45" x14ac:dyDescent="0.25">
      <c r="A26" s="130" t="s">
        <v>838</v>
      </c>
      <c r="B26" s="130" t="s">
        <v>912</v>
      </c>
      <c r="C26" s="130" t="s">
        <v>840</v>
      </c>
      <c r="D26" s="130" t="s">
        <v>913</v>
      </c>
      <c r="E26" s="130" t="s">
        <v>842</v>
      </c>
      <c r="F26" s="130" t="s">
        <v>843</v>
      </c>
      <c r="G26" s="130" t="s">
        <v>843</v>
      </c>
      <c r="H26" s="132">
        <v>0</v>
      </c>
      <c r="I26" s="130"/>
      <c r="J26" s="130"/>
      <c r="K26" s="130" t="s">
        <v>914</v>
      </c>
      <c r="L26" s="130" t="s">
        <v>915</v>
      </c>
      <c r="M26" s="132">
        <v>502620</v>
      </c>
    </row>
    <row r="27" spans="1:13" ht="45" x14ac:dyDescent="0.25">
      <c r="A27" s="130" t="s">
        <v>838</v>
      </c>
      <c r="B27" s="130" t="s">
        <v>916</v>
      </c>
      <c r="C27" s="130" t="s">
        <v>856</v>
      </c>
      <c r="D27" s="130" t="s">
        <v>917</v>
      </c>
      <c r="E27" s="130" t="s">
        <v>842</v>
      </c>
      <c r="F27" s="130" t="s">
        <v>843</v>
      </c>
      <c r="G27" s="130" t="s">
        <v>843</v>
      </c>
      <c r="H27" s="132">
        <v>0</v>
      </c>
      <c r="I27" s="130"/>
      <c r="J27" s="130"/>
      <c r="K27" s="130" t="s">
        <v>918</v>
      </c>
      <c r="L27" s="130" t="s">
        <v>919</v>
      </c>
      <c r="M27" s="132">
        <v>48720</v>
      </c>
    </row>
    <row r="28" spans="1:13" ht="45" x14ac:dyDescent="0.25">
      <c r="A28" s="130" t="s">
        <v>838</v>
      </c>
      <c r="B28" s="130" t="s">
        <v>920</v>
      </c>
      <c r="C28" s="130" t="s">
        <v>856</v>
      </c>
      <c r="D28" s="130" t="s">
        <v>921</v>
      </c>
      <c r="E28" s="130" t="s">
        <v>842</v>
      </c>
      <c r="F28" s="130" t="s">
        <v>843</v>
      </c>
      <c r="G28" s="130" t="s">
        <v>843</v>
      </c>
      <c r="H28" s="132">
        <v>0</v>
      </c>
      <c r="I28" s="130"/>
      <c r="J28" s="130"/>
      <c r="K28" s="130" t="s">
        <v>922</v>
      </c>
      <c r="L28" s="130" t="s">
        <v>923</v>
      </c>
      <c r="M28" s="132">
        <v>40332</v>
      </c>
    </row>
    <row r="29" spans="1:13" ht="60" x14ac:dyDescent="0.25">
      <c r="A29" s="130" t="s">
        <v>838</v>
      </c>
      <c r="B29" s="130" t="s">
        <v>924</v>
      </c>
      <c r="C29" s="130" t="s">
        <v>840</v>
      </c>
      <c r="D29" s="130" t="s">
        <v>924</v>
      </c>
      <c r="E29" s="130" t="s">
        <v>925</v>
      </c>
      <c r="F29" s="130" t="s">
        <v>926</v>
      </c>
      <c r="G29" s="130" t="s">
        <v>843</v>
      </c>
      <c r="H29" s="132">
        <v>0</v>
      </c>
      <c r="I29" s="130"/>
      <c r="J29" s="130"/>
      <c r="K29" s="130" t="s">
        <v>927</v>
      </c>
      <c r="L29" s="130" t="s">
        <v>928</v>
      </c>
      <c r="M29" s="132">
        <v>53592</v>
      </c>
    </row>
    <row r="30" spans="1:13" ht="45" x14ac:dyDescent="0.25">
      <c r="A30" s="130" t="s">
        <v>838</v>
      </c>
      <c r="B30" s="130" t="s">
        <v>929</v>
      </c>
      <c r="C30" s="130" t="s">
        <v>856</v>
      </c>
      <c r="D30" s="130" t="s">
        <v>929</v>
      </c>
      <c r="E30" s="130" t="s">
        <v>930</v>
      </c>
      <c r="F30" s="130" t="s">
        <v>931</v>
      </c>
      <c r="G30" s="130" t="s">
        <v>932</v>
      </c>
      <c r="H30" s="132">
        <v>0</v>
      </c>
      <c r="I30" s="130"/>
      <c r="J30" s="130"/>
      <c r="K30" s="130" t="s">
        <v>933</v>
      </c>
      <c r="L30" s="130" t="s">
        <v>934</v>
      </c>
      <c r="M30" s="132">
        <v>187661.87</v>
      </c>
    </row>
    <row r="35" spans="1:12" ht="15.75" thickBot="1" x14ac:dyDescent="0.3"/>
    <row r="36" spans="1:12" x14ac:dyDescent="0.25">
      <c r="K36" s="173" t="s">
        <v>935</v>
      </c>
      <c r="L36" s="174"/>
    </row>
    <row r="37" spans="1:12" x14ac:dyDescent="0.25">
      <c r="K37" s="175"/>
      <c r="L37" s="176"/>
    </row>
    <row r="38" spans="1:12" x14ac:dyDescent="0.25">
      <c r="K38" s="175"/>
      <c r="L38" s="176"/>
    </row>
    <row r="39" spans="1:12" x14ac:dyDescent="0.25">
      <c r="B39" s="179" t="s">
        <v>782</v>
      </c>
      <c r="C39" s="180"/>
      <c r="G39" s="179" t="s">
        <v>783</v>
      </c>
      <c r="H39" s="180"/>
      <c r="K39" s="175"/>
      <c r="L39" s="176"/>
    </row>
    <row r="40" spans="1:12" ht="15.75" thickBot="1" x14ac:dyDescent="0.3">
      <c r="B40" s="181" t="s">
        <v>784</v>
      </c>
      <c r="C40" s="170"/>
      <c r="G40" s="181" t="s">
        <v>785</v>
      </c>
      <c r="H40" s="170"/>
      <c r="K40" s="177"/>
      <c r="L40" s="178"/>
    </row>
    <row r="41" spans="1:12" x14ac:dyDescent="0.25">
      <c r="A41" s="167" t="s">
        <v>770</v>
      </c>
      <c r="B41" s="168"/>
      <c r="C41" s="168"/>
      <c r="D41" s="168"/>
      <c r="E41" s="168"/>
    </row>
    <row r="42" spans="1:12" ht="27" x14ac:dyDescent="0.25">
      <c r="D42" s="169" t="s">
        <v>936</v>
      </c>
      <c r="E42" s="170"/>
      <c r="F42" s="170"/>
    </row>
  </sheetData>
  <mergeCells count="24">
    <mergeCell ref="C6:C7"/>
    <mergeCell ref="D6:D7"/>
    <mergeCell ref="E6:E7"/>
    <mergeCell ref="F6:F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A41:E41"/>
    <mergeCell ref="D42:F42"/>
    <mergeCell ref="M6:M7"/>
    <mergeCell ref="K36:L40"/>
    <mergeCell ref="B39:C39"/>
    <mergeCell ref="G39:H39"/>
    <mergeCell ref="B40:C40"/>
    <mergeCell ref="G40:H40"/>
    <mergeCell ref="G6:G7"/>
    <mergeCell ref="H6:H7"/>
  </mergeCells>
  <printOptions horizontalCentered="1"/>
  <pageMargins left="0.70866141732283472" right="0.70866141732283472" top="0.70866141732283472" bottom="0.43307086614173229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Balanza</vt:lpstr>
      <vt:lpstr>Estado Situacion Financiera</vt:lpstr>
      <vt:lpstr>Estado de Actividades</vt:lpstr>
      <vt:lpstr>Obras</vt:lpstr>
      <vt:lpstr>'Estado de Actividades'!Área_de_impresión</vt:lpstr>
      <vt:lpstr>'Estado Situacion Financiera'!Área_de_impresión</vt:lpstr>
      <vt:lpstr>'Estado de Actividades'!Títulos_a_imprimir</vt:lpstr>
      <vt:lpstr>'Estado Situacion Financiera'!Títulos_a_imprimir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Oficialia Mayor</cp:lastModifiedBy>
  <cp:lastPrinted>2017-12-28T16:33:00Z</cp:lastPrinted>
  <dcterms:created xsi:type="dcterms:W3CDTF">2011-01-28T17:11:41Z</dcterms:created>
  <dcterms:modified xsi:type="dcterms:W3CDTF">2020-08-18T16:53:48Z</dcterms:modified>
</cp:coreProperties>
</file>